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прил.7 Расходы" sheetId="1" r:id="rId1"/>
    <sheet name="прил.8 Ведомственная структура" sheetId="2" r:id="rId2"/>
  </sheets>
  <definedNames/>
  <calcPr fullCalcOnLoad="1"/>
</workbook>
</file>

<file path=xl/sharedStrings.xml><?xml version="1.0" encoding="utf-8"?>
<sst xmlns="http://schemas.openxmlformats.org/spreadsheetml/2006/main" count="395" uniqueCount="171">
  <si>
    <t>Бюджетные инвестиции в объекты капитального строительства муниципальных образований (за счет средств местного бюджета)</t>
  </si>
  <si>
    <t>Бюджетные инвестиции</t>
  </si>
  <si>
    <t>1020102</t>
  </si>
  <si>
    <t>003</t>
  </si>
  <si>
    <t>ДЦП "Демографическое развитие ЛО на 2010 - 2011гг"</t>
  </si>
  <si>
    <t>5228100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</si>
  <si>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</si>
  <si>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</si>
  <si>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</si>
  <si>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</si>
  <si>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</si>
  <si>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0013600</t>
  </si>
  <si>
    <t xml:space="preserve">к постановлению Совета депутатов </t>
  </si>
  <si>
    <t>РАСХОДЫ</t>
  </si>
  <si>
    <t>Наименование раздела и подраздела</t>
  </si>
  <si>
    <t>Код подраздела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</si>
  <si>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</si>
  <si>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</si>
  <si>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государственной власти субъектов Российской Федерации, местных администраций.</t>
  </si>
  <si>
    <t>Процентные платежи по муниципальному долгу</t>
  </si>
  <si>
    <t>Резервные фонды.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</si>
  <si>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</si>
  <si>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</si>
  <si>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и стихийных бедствий природного и техногенного характера</t>
  </si>
  <si>
    <t>Национальная экономика</t>
  </si>
  <si>
    <t>Топливно-энергетический комплекс.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</si>
  <si>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</si>
  <si>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</si>
  <si>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</si>
  <si>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</si>
  <si>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</si>
  <si>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</si>
  <si>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</si>
  <si>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информации.</t>
  </si>
  <si>
    <t>Культура</t>
  </si>
  <si>
    <t xml:space="preserve">Социальная политика </t>
  </si>
  <si>
    <t>Социальное обеспечение населения</t>
  </si>
  <si>
    <t xml:space="preserve">Всего расходов </t>
  </si>
  <si>
    <t>0100</t>
  </si>
  <si>
    <t>0103</t>
  </si>
  <si>
    <t>0104</t>
  </si>
  <si>
    <t>0111</t>
  </si>
  <si>
    <t>0309</t>
  </si>
  <si>
    <t>0300</t>
  </si>
  <si>
    <t>0400</t>
  </si>
  <si>
    <t>0402</t>
  </si>
  <si>
    <t>0412</t>
  </si>
  <si>
    <t>0500</t>
  </si>
  <si>
    <t>0501</t>
  </si>
  <si>
    <t>0502</t>
  </si>
  <si>
    <t>0503</t>
  </si>
  <si>
    <t>0700</t>
  </si>
  <si>
    <t>0707</t>
  </si>
  <si>
    <t>0801</t>
  </si>
  <si>
    <t>0800</t>
  </si>
  <si>
    <t xml:space="preserve">Бюджет-всего </t>
  </si>
  <si>
    <t xml:space="preserve">по разделам и подразделам функциональной классификации расходов </t>
  </si>
  <si>
    <t>МО «Морозовское городское  поселение» на 2011 год</t>
  </si>
  <si>
    <t>Приложение №7</t>
  </si>
  <si>
    <t>Приложение №8</t>
  </si>
  <si>
    <t>к постановлению Совета депутатов</t>
  </si>
  <si>
    <t>МО «Морозовское городское поселение»</t>
  </si>
  <si>
    <t>ВЕДОМСТВЕННАЯ СТРУКТУРА</t>
  </si>
  <si>
    <t>№</t>
  </si>
  <si>
    <t>п/п</t>
  </si>
  <si>
    <t>1.</t>
  </si>
  <si>
    <t>Совет депутатов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</si>
  <si>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</si>
  <si>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</t>
  </si>
  <si>
    <t>0020000</t>
  </si>
  <si>
    <t>Центральный аппарат</t>
  </si>
  <si>
    <t>0020400</t>
  </si>
  <si>
    <t>Обеспечение деятельности органов местного самоуправления</t>
  </si>
  <si>
    <t>Выполнение функций органами местного самоуправления</t>
  </si>
  <si>
    <t>Депутаты представительного органа местного самоуправления</t>
  </si>
  <si>
    <t>0021200</t>
  </si>
  <si>
    <t>2.</t>
  </si>
  <si>
    <t>Администрация муниципального образования «Морозовское городское поселение»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</si>
  <si>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</si>
  <si>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0020800</t>
  </si>
  <si>
    <t>Глава местной администрации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</si>
  <si>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</si>
  <si>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</si>
  <si>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</si>
  <si>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0650300</t>
  </si>
  <si>
    <t>500</t>
  </si>
  <si>
    <t>Резервные фонды</t>
  </si>
  <si>
    <t>0700000</t>
  </si>
  <si>
    <t>Резервные фонды местных администраций</t>
  </si>
  <si>
    <t>0700500</t>
  </si>
  <si>
    <t>Резервный фонд администрации МО «Морозовское городское поселение»</t>
  </si>
  <si>
    <t>Прочие расходы</t>
  </si>
  <si>
    <t>013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</si>
  <si>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</si>
  <si>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</si>
  <si>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</si>
  <si>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</si>
  <si>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</si>
  <si>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</si>
  <si>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</si>
  <si>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</si>
  <si>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Вопросы топливно-энергетического комплекса</t>
  </si>
  <si>
    <t>Субсидии на возмещение муниципальным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</t>
  </si>
  <si>
    <t>Субсидии юридическим лицам</t>
  </si>
  <si>
    <t>006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</si>
  <si>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</si>
  <si>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</si>
  <si>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</si>
  <si>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Субсидии юридическим лицам на финансовое обеспечение мероприятий по капитальному ремонту многоквартирных домов</t>
  </si>
  <si>
    <t>0980201</t>
  </si>
  <si>
    <t>Мероприятия в области жилищного хозяйства (за счет средств местного бюджета)</t>
  </si>
  <si>
    <t>3500300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</si>
  <si>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</si>
  <si>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</si>
  <si>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Поддержка коммунального хозяйства</t>
  </si>
  <si>
    <t>Субсидии на возмещение муниципальным предприятиям убытков, связанных с оказанием банных услуг по тарифам, не обеспечивающим возмещение издержек</t>
  </si>
  <si>
    <t>3510500</t>
  </si>
  <si>
    <t>Уличное освещение</t>
  </si>
  <si>
    <t>Строительство и содержание автомобильных дорог и инженерных сооружений на них в границах муниципального образования в рамках благоустройства</t>
  </si>
  <si>
    <t>Озеленение</t>
  </si>
  <si>
    <t>Прочие мероприятия по благоустройству</t>
  </si>
  <si>
    <t>0бразование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</si>
  <si>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</si>
  <si>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</si>
  <si>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</si>
  <si>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кинематография, средства массовой информации</t>
  </si>
  <si>
    <t>3.</t>
  </si>
  <si>
    <t>МУ «Дом культуры имени Н.М. Чекалова»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</si>
  <si>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</si>
  <si>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</si>
  <si>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</si>
  <si>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</si>
  <si>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Физическая культура и спорт</t>
  </si>
  <si>
    <t>Социальная политика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</si>
  <si>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</si>
  <si>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</si>
  <si>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Всего расходов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</si>
  <si>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</si>
  <si>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</si>
  <si>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</si>
  <si>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</si>
  <si>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</si>
  <si>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</si>
  <si>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7950000</t>
  </si>
  <si>
    <t>6000400</t>
  </si>
  <si>
    <t>Организация и содержание мест захоронения</t>
  </si>
  <si>
    <t>Обеспечение мероприятий по переселению граждан из аварийного жилищного фонда (за счет средств местного бюджета)</t>
  </si>
  <si>
    <t>0980202</t>
  </si>
  <si>
    <t>расходов бюджета МО "Морозовское городское  поселение" на 2011 год</t>
  </si>
  <si>
    <t>1300</t>
  </si>
  <si>
    <t>1301</t>
  </si>
  <si>
    <t>Обслуживание внутреннего государственного и муниципального долга</t>
  </si>
  <si>
    <t>Другие вопросы в области физической культуры и спорта</t>
  </si>
  <si>
    <t>1105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</si>
  <si>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</si>
  <si>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</si>
  <si>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</si>
  <si>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</si>
  <si>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Бюджет - всего на 2011 год (тыс.руб.)</t>
  </si>
  <si>
    <t>Код раздела</t>
  </si>
  <si>
    <t>Главный распорядитель (распорядитель) бюджетных средств: Администрация муниципального образования «Морозовское городское  поселение»</t>
  </si>
  <si>
    <t>Наименование</t>
  </si>
  <si>
    <t>Код целевой статьи</t>
  </si>
  <si>
    <t>Код вида расхода</t>
  </si>
  <si>
    <t>Сумма на 2011 год (тыс.руб.)</t>
  </si>
  <si>
    <t>от 27.12.2010 года № 50</t>
  </si>
  <si>
    <t>4.</t>
  </si>
  <si>
    <t>МКУ «Центр информационной поддержки «Ресурс»</t>
  </si>
  <si>
    <t>0029900</t>
  </si>
  <si>
    <t>Мероприятия в области коммунального хозяйства</t>
  </si>
  <si>
    <t>(в новой редакции от 25 мая 2011 года)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</si>
</sst>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8" fontId="3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3">
      <selection activeCell="J11" sqref="J11"/>
    </sheetView>
  </sheetViews>
  <sheetFormatPr defaultColWidth="9.00390625" defaultRowHeight="12.75"/>
  <cols>
    <col min="1" max="1" width="45.25390625" style="1" customWidth="1"/>
    <col min="2" max="2" width="9.625" style="1" customWidth="1"/>
    <col min="3" max="3" width="13.125" style="1" customWidth="1"/>
    <col min="4" max="4" width="12.125" style="1" hidden="1" customWidth="1"/>
    <col min="5" max="5" width="12.875" style="1" customWidth="1"/>
    <col min="6" max="6" width="2.25390625" style="1" hidden="1" customWidth="1"/>
    <col min="7" max="16384" width="9.125" style="1" customWidth="1"/>
  </cols>
  <sheetData>
    <row r="1" spans="1:6" ht="15.75">
      <c r="A1" s="50" t="s">
        <v>58</v>
      </c>
      <c r="B1" s="51"/>
      <c r="C1" s="51"/>
      <c r="D1" s="51"/>
      <c r="E1" s="51"/>
      <c r="F1" s="51"/>
    </row>
    <row r="2" spans="1:6" ht="17.25" customHeight="1">
      <c r="A2" s="50" t="s">
        <v>12</v>
      </c>
      <c r="B2" s="51"/>
      <c r="C2" s="51"/>
      <c r="D2" s="51"/>
      <c r="E2" s="51"/>
      <c r="F2" s="51"/>
    </row>
    <row r="3" spans="1:6" ht="16.5" customHeight="1">
      <c r="A3" s="50" t="s">
        <v>61</v>
      </c>
      <c r="B3" s="51"/>
      <c r="C3" s="51"/>
      <c r="D3" s="51"/>
      <c r="E3" s="51"/>
      <c r="F3" s="41"/>
    </row>
    <row r="4" spans="1:6" ht="16.5" customHeight="1">
      <c r="A4" s="50" t="s">
        <v>165</v>
      </c>
      <c r="B4" s="50"/>
      <c r="C4" s="50"/>
      <c r="D4" s="50"/>
      <c r="E4" s="50"/>
      <c r="F4" s="41"/>
    </row>
    <row r="5" spans="1:6" ht="17.25" customHeight="1">
      <c r="A5" s="50" t="s">
        <v>170</v>
      </c>
      <c r="B5" s="50"/>
      <c r="C5" s="50"/>
      <c r="D5" s="50"/>
      <c r="E5" s="50"/>
      <c r="F5" s="50"/>
    </row>
    <row r="6" spans="1:6" ht="14.25" customHeight="1">
      <c r="A6" s="41"/>
      <c r="B6" s="42"/>
      <c r="C6" s="42"/>
      <c r="D6" s="42"/>
      <c r="E6" s="42"/>
      <c r="F6" s="42"/>
    </row>
    <row r="7" spans="1:5" ht="14.25" customHeight="1">
      <c r="A7" s="48" t="s">
        <v>13</v>
      </c>
      <c r="B7" s="49"/>
      <c r="C7" s="49"/>
      <c r="D7" s="49"/>
      <c r="E7" s="49"/>
    </row>
    <row r="8" spans="1:5" ht="14.25" customHeight="1">
      <c r="A8" s="48" t="s">
        <v>56</v>
      </c>
      <c r="B8" s="48"/>
      <c r="C8" s="48"/>
      <c r="D8" s="48"/>
      <c r="E8" s="48"/>
    </row>
    <row r="9" spans="1:5" ht="18" customHeight="1">
      <c r="A9" s="48" t="s">
        <v>57</v>
      </c>
      <c r="B9" s="49"/>
      <c r="C9" s="49"/>
      <c r="D9" s="49"/>
      <c r="E9" s="49"/>
    </row>
    <row r="10" spans="1:6" ht="18" customHeight="1">
      <c r="A10" s="11"/>
      <c r="F10" s="10"/>
    </row>
    <row r="11" spans="1:6" ht="60" customHeight="1">
      <c r="A11" s="2" t="s">
        <v>14</v>
      </c>
      <c r="B11" s="2" t="s">
        <v>159</v>
      </c>
      <c r="C11" s="2" t="s">
        <v>15</v>
      </c>
      <c r="D11" s="2" t="s">
        <v>55</v>
      </c>
      <c r="E11" s="9" t="s">
        <v>158</v>
      </c>
      <c r="F11" s="12"/>
    </row>
    <row r="12" spans="1:6" ht="15.75">
      <c r="A12" s="3" t="s">
        <v>16</v>
      </c>
      <c r="B12" s="4" t="s">
        <v>38</v>
      </c>
      <c r="C12" s="4"/>
      <c r="D12" s="5">
        <v>18637.7</v>
      </c>
      <c r="E12" s="39">
        <f>SUM(E13:E16)</f>
        <v>20128.199999999997</v>
      </c>
      <c r="F12" s="13"/>
    </row>
    <row r="13" spans="1:6" ht="60" customHeight="1">
      <c r="A13" s="6" t="s">
        <v>17</v>
      </c>
      <c r="B13" s="7"/>
      <c r="C13" s="7" t="s">
        <v>39</v>
      </c>
      <c r="D13" s="8">
        <v>1980</v>
      </c>
      <c r="E13" s="40">
        <f>'прил.8 Ведомственная структура'!F14</f>
        <v>2447.8999999999996</v>
      </c>
      <c r="F13" s="14"/>
    </row>
    <row r="14" spans="1:6" ht="60" customHeight="1">
      <c r="A14" s="6" t="s">
        <v>18</v>
      </c>
      <c r="B14" s="7"/>
      <c r="C14" s="7" t="s">
        <v>40</v>
      </c>
      <c r="D14" s="8">
        <v>13206.2</v>
      </c>
      <c r="E14" s="40">
        <f>'прил.8 Ведомственная структура'!F22</f>
        <v>10033.9</v>
      </c>
      <c r="F14" s="14"/>
    </row>
    <row r="15" spans="1:6" ht="15.75">
      <c r="A15" s="6" t="s">
        <v>20</v>
      </c>
      <c r="B15" s="7"/>
      <c r="C15" s="7" t="s">
        <v>41</v>
      </c>
      <c r="D15" s="8">
        <v>1426.5</v>
      </c>
      <c r="E15" s="40">
        <f>'прил.8 Ведомственная структура'!F33</f>
        <v>500</v>
      </c>
      <c r="F15" s="14"/>
    </row>
    <row r="16" spans="1:6" ht="15.75">
      <c r="A16" s="6" t="s">
        <v>21</v>
      </c>
      <c r="B16" s="7"/>
      <c r="C16" s="7" t="s">
        <v>137</v>
      </c>
      <c r="D16" s="8">
        <v>1650</v>
      </c>
      <c r="E16" s="40">
        <f>'прил.8 Ведомственная структура'!F38+'прил.8 Ведомственная структура'!F131</f>
        <v>7146.4</v>
      </c>
      <c r="F16" s="14"/>
    </row>
    <row r="17" spans="1:6" ht="15.75">
      <c r="A17" s="3" t="s">
        <v>6</v>
      </c>
      <c r="B17" s="45" t="s">
        <v>9</v>
      </c>
      <c r="C17" s="7"/>
      <c r="D17" s="8"/>
      <c r="E17" s="39">
        <f>E18</f>
        <v>328.9</v>
      </c>
      <c r="F17" s="14"/>
    </row>
    <row r="18" spans="1:6" ht="31.5">
      <c r="A18" s="6" t="s">
        <v>7</v>
      </c>
      <c r="B18" s="26"/>
      <c r="C18" s="7" t="s">
        <v>10</v>
      </c>
      <c r="D18" s="8"/>
      <c r="E18" s="40">
        <f>'прил.8 Ведомственная структура'!F45</f>
        <v>328.9</v>
      </c>
      <c r="F18" s="14"/>
    </row>
    <row r="19" spans="1:6" ht="31.5">
      <c r="A19" s="44" t="s">
        <v>22</v>
      </c>
      <c r="B19" s="4" t="s">
        <v>43</v>
      </c>
      <c r="C19" s="4"/>
      <c r="D19" s="5">
        <v>490</v>
      </c>
      <c r="E19" s="39">
        <f>E20</f>
        <v>1284.4</v>
      </c>
      <c r="F19" s="13"/>
    </row>
    <row r="20" spans="1:6" ht="60.75" customHeight="1">
      <c r="A20" s="6" t="s">
        <v>23</v>
      </c>
      <c r="B20" s="7"/>
      <c r="C20" s="7" t="s">
        <v>42</v>
      </c>
      <c r="D20" s="8">
        <v>490</v>
      </c>
      <c r="E20" s="40">
        <f>'прил.8 Ведомственная структура'!F50</f>
        <v>1284.4</v>
      </c>
      <c r="F20" s="14"/>
    </row>
    <row r="21" spans="1:6" ht="15.75">
      <c r="A21" s="3" t="s">
        <v>24</v>
      </c>
      <c r="B21" s="4" t="s">
        <v>44</v>
      </c>
      <c r="C21" s="4"/>
      <c r="D21" s="5">
        <v>6350</v>
      </c>
      <c r="E21" s="39">
        <f>E22+E23</f>
        <v>8151.500000000001</v>
      </c>
      <c r="F21" s="13"/>
    </row>
    <row r="22" spans="1:6" ht="15.75">
      <c r="A22" s="6" t="s">
        <v>25</v>
      </c>
      <c r="B22" s="7"/>
      <c r="C22" s="7" t="s">
        <v>45</v>
      </c>
      <c r="D22" s="8">
        <v>150</v>
      </c>
      <c r="E22" s="40">
        <f>'прил.8 Ведомственная структура'!F57</f>
        <v>100</v>
      </c>
      <c r="F22" s="14"/>
    </row>
    <row r="23" spans="1:6" ht="15.75" customHeight="1">
      <c r="A23" s="6" t="s">
        <v>26</v>
      </c>
      <c r="B23" s="7"/>
      <c r="C23" s="7" t="s">
        <v>46</v>
      </c>
      <c r="D23" s="8">
        <v>6200</v>
      </c>
      <c r="E23" s="40">
        <f>'прил.8 Ведомственная структура'!F61</f>
        <v>8051.500000000001</v>
      </c>
      <c r="F23" s="14"/>
    </row>
    <row r="24" spans="1:6" ht="15.75">
      <c r="A24" s="3" t="s">
        <v>27</v>
      </c>
      <c r="B24" s="4" t="s">
        <v>47</v>
      </c>
      <c r="C24" s="4"/>
      <c r="D24" s="5">
        <v>43398</v>
      </c>
      <c r="E24" s="39">
        <f>E25+E26+E27</f>
        <v>25599.199999999997</v>
      </c>
      <c r="F24" s="13"/>
    </row>
    <row r="25" spans="1:6" ht="15.75">
      <c r="A25" s="6" t="s">
        <v>28</v>
      </c>
      <c r="B25" s="7"/>
      <c r="C25" s="7" t="s">
        <v>48</v>
      </c>
      <c r="D25" s="8">
        <v>12800</v>
      </c>
      <c r="E25" s="40">
        <f>'прил.8 Ведомственная структура'!F70</f>
        <v>9510</v>
      </c>
      <c r="F25" s="14"/>
    </row>
    <row r="26" spans="1:6" ht="15.75">
      <c r="A26" s="6" t="s">
        <v>29</v>
      </c>
      <c r="B26" s="7"/>
      <c r="C26" s="7" t="s">
        <v>49</v>
      </c>
      <c r="D26" s="8">
        <v>1500</v>
      </c>
      <c r="E26" s="40">
        <f>'прил.8 Ведомственная структура'!F81</f>
        <v>2832.1</v>
      </c>
      <c r="F26" s="14"/>
    </row>
    <row r="27" spans="1:6" ht="15.75">
      <c r="A27" s="6" t="s">
        <v>30</v>
      </c>
      <c r="B27" s="7"/>
      <c r="C27" s="7" t="s">
        <v>50</v>
      </c>
      <c r="D27" s="8">
        <v>29098</v>
      </c>
      <c r="E27" s="40">
        <f>'прил.8 Ведомственная структура'!F90</f>
        <v>13257.099999999999</v>
      </c>
      <c r="F27" s="14"/>
    </row>
    <row r="28" spans="1:6" ht="15.75">
      <c r="A28" s="3" t="s">
        <v>31</v>
      </c>
      <c r="B28" s="4" t="s">
        <v>51</v>
      </c>
      <c r="C28" s="4"/>
      <c r="D28" s="5">
        <v>1077.5</v>
      </c>
      <c r="E28" s="39">
        <f>E29</f>
        <v>4325</v>
      </c>
      <c r="F28" s="13"/>
    </row>
    <row r="29" spans="1:6" ht="31.5">
      <c r="A29" s="6" t="s">
        <v>32</v>
      </c>
      <c r="B29" s="7"/>
      <c r="C29" s="7" t="s">
        <v>52</v>
      </c>
      <c r="D29" s="8">
        <v>1077.5</v>
      </c>
      <c r="E29" s="40">
        <f>'прил.8 Ведомственная структура'!F102</f>
        <v>4325</v>
      </c>
      <c r="F29" s="14"/>
    </row>
    <row r="30" spans="1:6" ht="30.75" customHeight="1">
      <c r="A30" s="3" t="s">
        <v>33</v>
      </c>
      <c r="B30" s="4" t="s">
        <v>54</v>
      </c>
      <c r="C30" s="4"/>
      <c r="D30" s="5">
        <v>19428.6</v>
      </c>
      <c r="E30" s="39">
        <f>E31</f>
        <v>15363.7</v>
      </c>
      <c r="F30" s="13"/>
    </row>
    <row r="31" spans="1:6" ht="14.25" customHeight="1">
      <c r="A31" s="6" t="s">
        <v>34</v>
      </c>
      <c r="B31" s="7"/>
      <c r="C31" s="7" t="s">
        <v>53</v>
      </c>
      <c r="D31" s="8">
        <v>19428.6</v>
      </c>
      <c r="E31" s="40">
        <f>'прил.8 Ведомственная структура'!F126</f>
        <v>15363.7</v>
      </c>
      <c r="F31" s="14"/>
    </row>
    <row r="32" spans="1:6" ht="14.25" customHeight="1">
      <c r="A32" s="3" t="s">
        <v>35</v>
      </c>
      <c r="B32" s="4">
        <v>1000</v>
      </c>
      <c r="C32" s="4"/>
      <c r="D32" s="5">
        <v>4717.2</v>
      </c>
      <c r="E32" s="39">
        <f>E33</f>
        <v>331.2</v>
      </c>
      <c r="F32" s="13"/>
    </row>
    <row r="33" spans="1:6" ht="15.75">
      <c r="A33" s="6" t="s">
        <v>36</v>
      </c>
      <c r="B33" s="4"/>
      <c r="C33" s="7">
        <v>1003</v>
      </c>
      <c r="D33" s="8">
        <v>4717.2</v>
      </c>
      <c r="E33" s="40">
        <f>'прил.8 Ведомственная структура'!F111</f>
        <v>331.2</v>
      </c>
      <c r="F33" s="14"/>
    </row>
    <row r="34" spans="1:6" ht="15.75">
      <c r="A34" s="3" t="s">
        <v>132</v>
      </c>
      <c r="B34" s="4">
        <v>1100</v>
      </c>
      <c r="C34" s="4"/>
      <c r="D34" s="5">
        <v>300</v>
      </c>
      <c r="E34" s="39">
        <f>E35</f>
        <v>4955</v>
      </c>
      <c r="F34" s="13"/>
    </row>
    <row r="35" spans="1:6" ht="32.25" customHeight="1">
      <c r="A35" s="28" t="s">
        <v>152</v>
      </c>
      <c r="B35" s="7"/>
      <c r="C35" s="7" t="s">
        <v>153</v>
      </c>
      <c r="D35" s="8">
        <v>300</v>
      </c>
      <c r="E35" s="40">
        <f>'прил.8 Ведомственная структура'!F116</f>
        <v>4955</v>
      </c>
      <c r="F35" s="14"/>
    </row>
    <row r="36" spans="1:6" ht="32.25" customHeight="1">
      <c r="A36" s="3" t="s">
        <v>81</v>
      </c>
      <c r="B36" s="4" t="s">
        <v>149</v>
      </c>
      <c r="C36" s="4"/>
      <c r="D36" s="8"/>
      <c r="E36" s="39">
        <f>E37</f>
        <v>475.5</v>
      </c>
      <c r="F36" s="14"/>
    </row>
    <row r="37" spans="1:6" ht="32.25" customHeight="1">
      <c r="A37" s="6" t="s">
        <v>151</v>
      </c>
      <c r="B37" s="7"/>
      <c r="C37" s="7" t="s">
        <v>150</v>
      </c>
      <c r="D37" s="8"/>
      <c r="E37" s="40">
        <f>'прил.8 Ведомственная структура'!F120</f>
        <v>475.5</v>
      </c>
      <c r="F37" s="14"/>
    </row>
    <row r="38" spans="1:6" ht="18.75" customHeight="1">
      <c r="A38" s="3" t="s">
        <v>37</v>
      </c>
      <c r="B38" s="4"/>
      <c r="C38" s="4"/>
      <c r="D38" s="5">
        <v>96162.7</v>
      </c>
      <c r="E38" s="39">
        <f>E34+E32+E44+E30+E28+E24+E21+E19+E12+E36+E17</f>
        <v>80942.59999999999</v>
      </c>
      <c r="F38" s="13"/>
    </row>
    <row r="39" ht="15.75">
      <c r="F39" s="15"/>
    </row>
    <row r="41" spans="1:5" ht="15.75">
      <c r="A41" s="15"/>
      <c r="B41" s="15"/>
      <c r="C41" s="15"/>
      <c r="D41" s="15"/>
      <c r="E41" s="15"/>
    </row>
    <row r="42" spans="1:6" ht="15.75">
      <c r="A42" s="29"/>
      <c r="B42" s="30"/>
      <c r="C42" s="30"/>
      <c r="D42" s="31"/>
      <c r="E42" s="14"/>
      <c r="F42" s="14"/>
    </row>
    <row r="43" spans="1:5" ht="15.75">
      <c r="A43" s="15"/>
      <c r="B43" s="15"/>
      <c r="C43" s="15"/>
      <c r="D43" s="15"/>
      <c r="E43" s="15"/>
    </row>
    <row r="44" spans="1:6" ht="15.75">
      <c r="A44" s="32"/>
      <c r="B44" s="33"/>
      <c r="C44" s="33"/>
      <c r="D44" s="34"/>
      <c r="E44" s="13"/>
      <c r="F44" s="13"/>
    </row>
    <row r="45" spans="1:6" ht="15.75">
      <c r="A45" s="29"/>
      <c r="B45" s="30"/>
      <c r="C45" s="30"/>
      <c r="D45" s="31"/>
      <c r="E45" s="14"/>
      <c r="F45" s="14"/>
    </row>
  </sheetData>
  <mergeCells count="8">
    <mergeCell ref="A8:E8"/>
    <mergeCell ref="A9:E9"/>
    <mergeCell ref="A5:F5"/>
    <mergeCell ref="A1:F1"/>
    <mergeCell ref="A2:F2"/>
    <mergeCell ref="A3:E3"/>
    <mergeCell ref="A7:E7"/>
    <mergeCell ref="A4:E4"/>
  </mergeCells>
  <printOptions/>
  <pageMargins left="1.141732283464567" right="0.7874015748031497" top="0.7874015748031497" bottom="0.5905511811023623" header="0.275590551181102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97">
      <selection activeCell="H7" sqref="H7"/>
    </sheetView>
  </sheetViews>
  <sheetFormatPr defaultColWidth="9.00390625" defaultRowHeight="12.75"/>
  <cols>
    <col min="1" max="1" width="4.00390625" style="0" customWidth="1"/>
    <col min="2" max="2" width="83.125" style="0" customWidth="1"/>
    <col min="4" max="5" width="9.25390625" style="0" bestFit="1" customWidth="1"/>
    <col min="6" max="6" width="11.375" style="0" customWidth="1"/>
    <col min="7" max="7" width="15.25390625" style="0" customWidth="1"/>
  </cols>
  <sheetData>
    <row r="1" spans="1:7" ht="15.75">
      <c r="A1" s="52" t="s">
        <v>59</v>
      </c>
      <c r="B1" s="52"/>
      <c r="C1" s="52"/>
      <c r="D1" s="52"/>
      <c r="E1" s="52"/>
      <c r="F1" s="52"/>
      <c r="G1" s="16"/>
    </row>
    <row r="2" spans="1:7" ht="15.75">
      <c r="A2" s="52" t="s">
        <v>60</v>
      </c>
      <c r="B2" s="52"/>
      <c r="C2" s="52"/>
      <c r="D2" s="52"/>
      <c r="E2" s="52"/>
      <c r="F2" s="52"/>
      <c r="G2" s="16"/>
    </row>
    <row r="3" spans="1:7" ht="15.75">
      <c r="A3" s="52" t="s">
        <v>61</v>
      </c>
      <c r="B3" s="52"/>
      <c r="C3" s="52"/>
      <c r="D3" s="52"/>
      <c r="E3" s="52"/>
      <c r="F3" s="52"/>
      <c r="G3" s="16"/>
    </row>
    <row r="4" spans="1:7" ht="15.75">
      <c r="A4" s="52" t="s">
        <v>165</v>
      </c>
      <c r="B4" s="52"/>
      <c r="C4" s="52"/>
      <c r="D4" s="52"/>
      <c r="E4" s="52"/>
      <c r="F4" s="52"/>
      <c r="G4" s="16"/>
    </row>
    <row r="5" spans="1:7" ht="15.75">
      <c r="A5" s="52" t="s">
        <v>170</v>
      </c>
      <c r="B5" s="52"/>
      <c r="C5" s="52"/>
      <c r="D5" s="52"/>
      <c r="E5" s="52"/>
      <c r="F5" s="52"/>
      <c r="G5" s="16"/>
    </row>
    <row r="6" spans="1:7" ht="15.75">
      <c r="A6" s="10"/>
      <c r="B6" s="10"/>
      <c r="C6" s="10"/>
      <c r="D6" s="10"/>
      <c r="E6" s="10"/>
      <c r="F6" s="10"/>
      <c r="G6" s="16"/>
    </row>
    <row r="7" spans="1:7" ht="15.75">
      <c r="A7" s="48" t="s">
        <v>62</v>
      </c>
      <c r="B7" s="48"/>
      <c r="C7" s="48"/>
      <c r="D7" s="48"/>
      <c r="E7" s="48"/>
      <c r="F7" s="48"/>
      <c r="G7" s="17"/>
    </row>
    <row r="8" spans="1:7" ht="15.75">
      <c r="A8" s="48" t="s">
        <v>148</v>
      </c>
      <c r="B8" s="48"/>
      <c r="C8" s="48"/>
      <c r="D8" s="48"/>
      <c r="E8" s="48"/>
      <c r="F8" s="48"/>
      <c r="G8" s="17"/>
    </row>
    <row r="9" spans="1:7" ht="15.75">
      <c r="A9" s="53"/>
      <c r="B9" s="53"/>
      <c r="C9" s="53"/>
      <c r="D9" s="53"/>
      <c r="E9" s="53"/>
      <c r="F9" s="53"/>
      <c r="G9" s="17"/>
    </row>
    <row r="10" spans="1:6" ht="15.75">
      <c r="A10" s="18" t="s">
        <v>63</v>
      </c>
      <c r="B10" s="56" t="s">
        <v>161</v>
      </c>
      <c r="C10" s="54" t="s">
        <v>15</v>
      </c>
      <c r="D10" s="54" t="s">
        <v>162</v>
      </c>
      <c r="E10" s="54" t="s">
        <v>163</v>
      </c>
      <c r="F10" s="55" t="s">
        <v>164</v>
      </c>
    </row>
    <row r="11" spans="1:6" ht="31.5">
      <c r="A11" s="19" t="s">
        <v>64</v>
      </c>
      <c r="B11" s="56"/>
      <c r="C11" s="54"/>
      <c r="D11" s="54"/>
      <c r="E11" s="54"/>
      <c r="F11" s="55"/>
    </row>
    <row r="12" spans="1:6" ht="31.5">
      <c r="A12" s="24"/>
      <c r="B12" s="6" t="s">
        <v>160</v>
      </c>
      <c r="C12" s="7"/>
      <c r="D12" s="7"/>
      <c r="E12" s="7"/>
      <c r="F12" s="35">
        <f>F14+F22+F33+F38+F49+F56+F69+F101+F125+F110+F115+F119+F45+F130</f>
        <v>80942.59999999998</v>
      </c>
    </row>
    <row r="13" spans="1:6" ht="15.75">
      <c r="A13" s="20" t="s">
        <v>65</v>
      </c>
      <c r="B13" s="6" t="s">
        <v>66</v>
      </c>
      <c r="C13" s="7"/>
      <c r="D13" s="7"/>
      <c r="E13" s="7"/>
      <c r="F13" s="35">
        <f>F14</f>
        <v>2447.8999999999996</v>
      </c>
    </row>
    <row r="14" spans="1:6" ht="15.75">
      <c r="A14" s="20"/>
      <c r="B14" s="6" t="s">
        <v>67</v>
      </c>
      <c r="C14" s="7" t="s">
        <v>39</v>
      </c>
      <c r="D14" s="7"/>
      <c r="E14" s="7"/>
      <c r="F14" s="35">
        <f>F15</f>
        <v>2447.8999999999996</v>
      </c>
    </row>
    <row r="15" spans="1:6" ht="15.75">
      <c r="A15" s="20"/>
      <c r="B15" s="6" t="s">
        <v>68</v>
      </c>
      <c r="C15" s="7" t="s">
        <v>39</v>
      </c>
      <c r="D15" s="7" t="s">
        <v>69</v>
      </c>
      <c r="E15" s="7"/>
      <c r="F15" s="35">
        <f>F18+F20</f>
        <v>2447.8999999999996</v>
      </c>
    </row>
    <row r="16" spans="1:6" ht="15.75">
      <c r="A16" s="20"/>
      <c r="B16" s="6" t="s">
        <v>70</v>
      </c>
      <c r="C16" s="7" t="s">
        <v>39</v>
      </c>
      <c r="D16" s="7" t="s">
        <v>71</v>
      </c>
      <c r="E16" s="7"/>
      <c r="F16" s="35">
        <f>F17</f>
        <v>1547.1</v>
      </c>
    </row>
    <row r="17" spans="1:6" ht="15.75">
      <c r="A17" s="20"/>
      <c r="B17" s="6" t="s">
        <v>72</v>
      </c>
      <c r="C17" s="7" t="s">
        <v>39</v>
      </c>
      <c r="D17" s="7" t="s">
        <v>71</v>
      </c>
      <c r="E17" s="7"/>
      <c r="F17" s="35">
        <f>F18</f>
        <v>1547.1</v>
      </c>
    </row>
    <row r="18" spans="1:6" ht="15.75">
      <c r="A18" s="20"/>
      <c r="B18" s="6" t="s">
        <v>73</v>
      </c>
      <c r="C18" s="7" t="s">
        <v>39</v>
      </c>
      <c r="D18" s="7" t="s">
        <v>71</v>
      </c>
      <c r="E18" s="7">
        <v>500</v>
      </c>
      <c r="F18" s="35">
        <f>1511.1+36</f>
        <v>1547.1</v>
      </c>
    </row>
    <row r="19" spans="1:6" ht="15.75">
      <c r="A19" s="20"/>
      <c r="B19" s="6" t="s">
        <v>74</v>
      </c>
      <c r="C19" s="7" t="s">
        <v>39</v>
      </c>
      <c r="D19" s="7" t="s">
        <v>75</v>
      </c>
      <c r="E19" s="7"/>
      <c r="F19" s="35">
        <f>F20</f>
        <v>900.8</v>
      </c>
    </row>
    <row r="20" spans="1:6" ht="15.75">
      <c r="A20" s="20"/>
      <c r="B20" s="6" t="s">
        <v>73</v>
      </c>
      <c r="C20" s="7" t="s">
        <v>39</v>
      </c>
      <c r="D20" s="7" t="s">
        <v>75</v>
      </c>
      <c r="E20" s="7">
        <v>500</v>
      </c>
      <c r="F20" s="35">
        <v>900.8</v>
      </c>
    </row>
    <row r="21" spans="1:6" ht="31.5">
      <c r="A21" s="20" t="s">
        <v>76</v>
      </c>
      <c r="B21" s="6" t="s">
        <v>77</v>
      </c>
      <c r="C21" s="7"/>
      <c r="D21" s="7"/>
      <c r="E21" s="7"/>
      <c r="F21" s="35">
        <f>F22+F33+F38+F49+F56+F69+F101+F110+F115+F119+F45</f>
        <v>60132.1</v>
      </c>
    </row>
    <row r="22" spans="1:6" ht="47.25">
      <c r="A22" s="20"/>
      <c r="B22" s="6" t="s">
        <v>78</v>
      </c>
      <c r="C22" s="7" t="s">
        <v>40</v>
      </c>
      <c r="D22" s="7"/>
      <c r="E22" s="7"/>
      <c r="F22" s="35">
        <f>F23+F30</f>
        <v>10033.9</v>
      </c>
    </row>
    <row r="23" spans="1:6" ht="15.75">
      <c r="A23" s="20"/>
      <c r="B23" s="6" t="s">
        <v>68</v>
      </c>
      <c r="C23" s="7" t="s">
        <v>40</v>
      </c>
      <c r="D23" s="7" t="s">
        <v>69</v>
      </c>
      <c r="E23" s="7"/>
      <c r="F23" s="35">
        <f>F24+F27</f>
        <v>9689.6</v>
      </c>
    </row>
    <row r="24" spans="1:6" ht="15.75">
      <c r="A24" s="20"/>
      <c r="B24" s="6" t="s">
        <v>70</v>
      </c>
      <c r="C24" s="7" t="s">
        <v>40</v>
      </c>
      <c r="D24" s="7" t="s">
        <v>71</v>
      </c>
      <c r="E24" s="7"/>
      <c r="F24" s="35">
        <f>F25</f>
        <v>8488.1</v>
      </c>
    </row>
    <row r="25" spans="1:6" ht="15.75">
      <c r="A25" s="20"/>
      <c r="B25" s="6" t="s">
        <v>72</v>
      </c>
      <c r="C25" s="7" t="s">
        <v>40</v>
      </c>
      <c r="D25" s="7" t="s">
        <v>71</v>
      </c>
      <c r="E25" s="7"/>
      <c r="F25" s="35">
        <f>F26</f>
        <v>8488.1</v>
      </c>
    </row>
    <row r="26" spans="1:6" ht="15.75">
      <c r="A26" s="20"/>
      <c r="B26" s="6" t="s">
        <v>73</v>
      </c>
      <c r="C26" s="7" t="s">
        <v>40</v>
      </c>
      <c r="D26" s="7" t="s">
        <v>71</v>
      </c>
      <c r="E26" s="7">
        <v>500</v>
      </c>
      <c r="F26" s="35">
        <f>11375+112-2998.9</f>
        <v>8488.1</v>
      </c>
    </row>
    <row r="27" spans="1:6" ht="15.75">
      <c r="A27" s="20"/>
      <c r="B27" s="6" t="s">
        <v>68</v>
      </c>
      <c r="C27" s="7" t="s">
        <v>40</v>
      </c>
      <c r="D27" s="7" t="s">
        <v>79</v>
      </c>
      <c r="E27" s="7"/>
      <c r="F27" s="35">
        <f>F28</f>
        <v>1201.5</v>
      </c>
    </row>
    <row r="28" spans="1:6" ht="15.75">
      <c r="A28" s="20"/>
      <c r="B28" s="6" t="s">
        <v>80</v>
      </c>
      <c r="C28" s="7" t="s">
        <v>40</v>
      </c>
      <c r="D28" s="7" t="s">
        <v>79</v>
      </c>
      <c r="E28" s="7"/>
      <c r="F28" s="35">
        <v>1201.5</v>
      </c>
    </row>
    <row r="29" spans="1:6" ht="15.75">
      <c r="A29" s="20"/>
      <c r="B29" s="6" t="s">
        <v>73</v>
      </c>
      <c r="C29" s="7" t="s">
        <v>40</v>
      </c>
      <c r="D29" s="7" t="s">
        <v>79</v>
      </c>
      <c r="E29" s="7">
        <v>500</v>
      </c>
      <c r="F29" s="35">
        <v>1201.5</v>
      </c>
    </row>
    <row r="30" spans="1:6" ht="15.75">
      <c r="A30" s="20"/>
      <c r="B30" s="6" t="s">
        <v>154</v>
      </c>
      <c r="C30" s="7" t="s">
        <v>40</v>
      </c>
      <c r="D30" s="7">
        <v>5210000</v>
      </c>
      <c r="E30" s="7"/>
      <c r="F30" s="35">
        <f>F31</f>
        <v>344.3</v>
      </c>
    </row>
    <row r="31" spans="1:6" ht="47.25">
      <c r="A31" s="20"/>
      <c r="B31" s="6" t="s">
        <v>155</v>
      </c>
      <c r="C31" s="7" t="s">
        <v>40</v>
      </c>
      <c r="D31" s="7">
        <v>5210600</v>
      </c>
      <c r="E31" s="7"/>
      <c r="F31" s="35">
        <f>F32</f>
        <v>344.3</v>
      </c>
    </row>
    <row r="32" spans="1:6" ht="15.75">
      <c r="A32" s="20"/>
      <c r="B32" s="6" t="s">
        <v>157</v>
      </c>
      <c r="C32" s="7" t="s">
        <v>40</v>
      </c>
      <c r="D32" s="7">
        <v>5210600</v>
      </c>
      <c r="E32" s="7" t="s">
        <v>156</v>
      </c>
      <c r="F32" s="35">
        <v>344.3</v>
      </c>
    </row>
    <row r="33" spans="1:6" ht="15.75">
      <c r="A33" s="20"/>
      <c r="B33" s="6" t="s">
        <v>86</v>
      </c>
      <c r="C33" s="7" t="s">
        <v>41</v>
      </c>
      <c r="D33" s="7"/>
      <c r="E33" s="7"/>
      <c r="F33" s="35">
        <f>F34</f>
        <v>500</v>
      </c>
    </row>
    <row r="34" spans="1:6" ht="15.75">
      <c r="A34" s="20"/>
      <c r="B34" s="6" t="s">
        <v>86</v>
      </c>
      <c r="C34" s="7" t="s">
        <v>41</v>
      </c>
      <c r="D34" s="7" t="s">
        <v>87</v>
      </c>
      <c r="E34" s="7"/>
      <c r="F34" s="35">
        <f>F35</f>
        <v>500</v>
      </c>
    </row>
    <row r="35" spans="1:6" ht="15.75">
      <c r="A35" s="20"/>
      <c r="B35" s="6" t="s">
        <v>88</v>
      </c>
      <c r="C35" s="7" t="s">
        <v>41</v>
      </c>
      <c r="D35" s="7" t="s">
        <v>89</v>
      </c>
      <c r="E35" s="7"/>
      <c r="F35" s="35">
        <f>F36</f>
        <v>500</v>
      </c>
    </row>
    <row r="36" spans="1:6" ht="15.75">
      <c r="A36" s="20"/>
      <c r="B36" s="6" t="s">
        <v>90</v>
      </c>
      <c r="C36" s="7" t="s">
        <v>41</v>
      </c>
      <c r="D36" s="7" t="s">
        <v>89</v>
      </c>
      <c r="E36" s="7"/>
      <c r="F36" s="35">
        <f>F37</f>
        <v>500</v>
      </c>
    </row>
    <row r="37" spans="1:6" ht="15.75">
      <c r="A37" s="20"/>
      <c r="B37" s="6" t="s">
        <v>91</v>
      </c>
      <c r="C37" s="7" t="s">
        <v>41</v>
      </c>
      <c r="D37" s="7" t="s">
        <v>89</v>
      </c>
      <c r="E37" s="7" t="s">
        <v>92</v>
      </c>
      <c r="F37" s="35">
        <v>500</v>
      </c>
    </row>
    <row r="38" spans="1:6" ht="15.75">
      <c r="A38" s="20"/>
      <c r="B38" s="6" t="s">
        <v>21</v>
      </c>
      <c r="C38" s="7" t="s">
        <v>137</v>
      </c>
      <c r="D38" s="21"/>
      <c r="E38" s="21"/>
      <c r="F38" s="37">
        <f>F39</f>
        <v>4147.5</v>
      </c>
    </row>
    <row r="39" spans="1:6" ht="31.5">
      <c r="A39" s="20"/>
      <c r="B39" s="6" t="s">
        <v>138</v>
      </c>
      <c r="C39" s="7" t="s">
        <v>137</v>
      </c>
      <c r="D39" s="21" t="s">
        <v>139</v>
      </c>
      <c r="E39" s="21"/>
      <c r="F39" s="37">
        <f>F40+F42</f>
        <v>4147.5</v>
      </c>
    </row>
    <row r="40" spans="1:6" ht="31.5">
      <c r="A40" s="20"/>
      <c r="B40" s="6" t="s">
        <v>140</v>
      </c>
      <c r="C40" s="7" t="s">
        <v>137</v>
      </c>
      <c r="D40" s="21" t="s">
        <v>141</v>
      </c>
      <c r="E40" s="21"/>
      <c r="F40" s="37">
        <f>F41</f>
        <v>100</v>
      </c>
    </row>
    <row r="41" spans="1:6" ht="15.75">
      <c r="A41" s="20"/>
      <c r="B41" s="6" t="s">
        <v>73</v>
      </c>
      <c r="C41" s="7" t="s">
        <v>137</v>
      </c>
      <c r="D41" s="21" t="s">
        <v>141</v>
      </c>
      <c r="E41" s="7" t="s">
        <v>85</v>
      </c>
      <c r="F41" s="37">
        <v>100</v>
      </c>
    </row>
    <row r="42" spans="1:6" ht="31.5">
      <c r="A42" s="20"/>
      <c r="B42" s="6" t="s">
        <v>93</v>
      </c>
      <c r="C42" s="7" t="s">
        <v>137</v>
      </c>
      <c r="D42" s="7" t="s">
        <v>94</v>
      </c>
      <c r="E42" s="21"/>
      <c r="F42" s="37">
        <f>F43</f>
        <v>4047.5</v>
      </c>
    </row>
    <row r="43" spans="1:6" ht="15.75">
      <c r="A43" s="20"/>
      <c r="B43" s="6" t="s">
        <v>95</v>
      </c>
      <c r="C43" s="7" t="s">
        <v>137</v>
      </c>
      <c r="D43" s="7" t="s">
        <v>96</v>
      </c>
      <c r="E43" s="21"/>
      <c r="F43" s="37">
        <f>F44</f>
        <v>4047.5</v>
      </c>
    </row>
    <row r="44" spans="1:6" ht="15.75">
      <c r="A44" s="20"/>
      <c r="B44" s="6" t="s">
        <v>73</v>
      </c>
      <c r="C44" s="7" t="s">
        <v>137</v>
      </c>
      <c r="D44" s="7" t="s">
        <v>96</v>
      </c>
      <c r="E44" s="7">
        <v>500</v>
      </c>
      <c r="F44" s="37">
        <f>3697+45.5+305</f>
        <v>4047.5</v>
      </c>
    </row>
    <row r="45" spans="1:6" ht="15.75">
      <c r="A45" s="20"/>
      <c r="B45" s="6" t="s">
        <v>6</v>
      </c>
      <c r="C45" s="4" t="s">
        <v>9</v>
      </c>
      <c r="D45" s="22"/>
      <c r="E45" s="22"/>
      <c r="F45" s="38">
        <f>F46</f>
        <v>328.9</v>
      </c>
    </row>
    <row r="46" spans="1:6" ht="15.75">
      <c r="A46" s="20"/>
      <c r="B46" s="6" t="s">
        <v>7</v>
      </c>
      <c r="C46" s="7" t="s">
        <v>10</v>
      </c>
      <c r="D46" s="21"/>
      <c r="E46" s="21"/>
      <c r="F46" s="37">
        <f>F47</f>
        <v>328.9</v>
      </c>
    </row>
    <row r="47" spans="1:6" ht="31.5">
      <c r="A47" s="20"/>
      <c r="B47" s="6" t="s">
        <v>8</v>
      </c>
      <c r="C47" s="7" t="s">
        <v>10</v>
      </c>
      <c r="D47" s="21" t="s">
        <v>11</v>
      </c>
      <c r="E47" s="21"/>
      <c r="F47" s="37">
        <f>F48</f>
        <v>328.9</v>
      </c>
    </row>
    <row r="48" spans="1:6" ht="15.75">
      <c r="A48" s="20"/>
      <c r="B48" s="6" t="s">
        <v>73</v>
      </c>
      <c r="C48" s="7" t="s">
        <v>10</v>
      </c>
      <c r="D48" s="21" t="s">
        <v>11</v>
      </c>
      <c r="E48" s="7">
        <v>500</v>
      </c>
      <c r="F48" s="37">
        <v>328.9</v>
      </c>
    </row>
    <row r="49" spans="1:6" ht="15.75">
      <c r="A49" s="20"/>
      <c r="B49" s="6" t="s">
        <v>22</v>
      </c>
      <c r="C49" s="4" t="s">
        <v>43</v>
      </c>
      <c r="D49" s="22"/>
      <c r="E49" s="22"/>
      <c r="F49" s="38">
        <f>F50</f>
        <v>1284.4</v>
      </c>
    </row>
    <row r="50" spans="1:6" ht="31.5">
      <c r="A50" s="20"/>
      <c r="B50" s="6" t="s">
        <v>97</v>
      </c>
      <c r="C50" s="7" t="s">
        <v>42</v>
      </c>
      <c r="D50" s="7"/>
      <c r="E50" s="7"/>
      <c r="F50" s="37">
        <f>F51+F54</f>
        <v>1284.4</v>
      </c>
    </row>
    <row r="51" spans="1:6" ht="31.5">
      <c r="A51" s="20"/>
      <c r="B51" s="6" t="s">
        <v>98</v>
      </c>
      <c r="C51" s="7" t="s">
        <v>42</v>
      </c>
      <c r="D51" s="7">
        <v>2180000</v>
      </c>
      <c r="E51" s="7"/>
      <c r="F51" s="37">
        <f>F52</f>
        <v>934.4</v>
      </c>
    </row>
    <row r="52" spans="1:6" ht="31.5">
      <c r="A52" s="20"/>
      <c r="B52" s="6" t="s">
        <v>99</v>
      </c>
      <c r="C52" s="7" t="s">
        <v>42</v>
      </c>
      <c r="D52" s="7">
        <v>2180100</v>
      </c>
      <c r="E52" s="7"/>
      <c r="F52" s="37">
        <f>F53</f>
        <v>934.4</v>
      </c>
    </row>
    <row r="53" spans="1:6" ht="15.75">
      <c r="A53" s="20"/>
      <c r="B53" s="6" t="s">
        <v>73</v>
      </c>
      <c r="C53" s="7" t="s">
        <v>42</v>
      </c>
      <c r="D53" s="7">
        <v>2180100</v>
      </c>
      <c r="E53" s="7" t="s">
        <v>85</v>
      </c>
      <c r="F53" s="37">
        <v>934.4</v>
      </c>
    </row>
    <row r="54" spans="1:6" ht="15.75">
      <c r="A54" s="20"/>
      <c r="B54" s="6" t="s">
        <v>142</v>
      </c>
      <c r="C54" s="7" t="s">
        <v>42</v>
      </c>
      <c r="D54" s="7" t="s">
        <v>143</v>
      </c>
      <c r="E54" s="7"/>
      <c r="F54" s="37">
        <f>F55</f>
        <v>350</v>
      </c>
    </row>
    <row r="55" spans="1:6" ht="15.75">
      <c r="A55" s="20"/>
      <c r="B55" s="6" t="s">
        <v>73</v>
      </c>
      <c r="C55" s="7" t="s">
        <v>42</v>
      </c>
      <c r="D55" s="7" t="s">
        <v>143</v>
      </c>
      <c r="E55" s="7" t="s">
        <v>85</v>
      </c>
      <c r="F55" s="37">
        <v>350</v>
      </c>
    </row>
    <row r="56" spans="1:6" ht="15.75">
      <c r="A56" s="20"/>
      <c r="B56" s="6" t="s">
        <v>24</v>
      </c>
      <c r="C56" s="4" t="s">
        <v>44</v>
      </c>
      <c r="D56" s="4"/>
      <c r="E56" s="4"/>
      <c r="F56" s="38">
        <f>F60+F61</f>
        <v>8151.500000000001</v>
      </c>
    </row>
    <row r="57" spans="1:6" ht="15.75">
      <c r="A57" s="20"/>
      <c r="B57" s="6" t="s">
        <v>100</v>
      </c>
      <c r="C57" s="7" t="s">
        <v>45</v>
      </c>
      <c r="D57" s="7"/>
      <c r="E57" s="7"/>
      <c r="F57" s="37">
        <f>F58</f>
        <v>100</v>
      </c>
    </row>
    <row r="58" spans="1:6" ht="15.75">
      <c r="A58" s="20"/>
      <c r="B58" s="6" t="s">
        <v>101</v>
      </c>
      <c r="C58" s="7" t="s">
        <v>45</v>
      </c>
      <c r="D58" s="7">
        <v>2480000</v>
      </c>
      <c r="E58" s="7"/>
      <c r="F58" s="37">
        <f>F59</f>
        <v>100</v>
      </c>
    </row>
    <row r="59" spans="1:6" ht="47.25">
      <c r="A59" s="20"/>
      <c r="B59" s="6" t="s">
        <v>102</v>
      </c>
      <c r="C59" s="7" t="s">
        <v>45</v>
      </c>
      <c r="D59" s="7">
        <v>2480100</v>
      </c>
      <c r="E59" s="7"/>
      <c r="F59" s="37">
        <f>F60</f>
        <v>100</v>
      </c>
    </row>
    <row r="60" spans="1:6" ht="15.75">
      <c r="A60" s="20"/>
      <c r="B60" s="6" t="s">
        <v>103</v>
      </c>
      <c r="C60" s="7" t="s">
        <v>45</v>
      </c>
      <c r="D60" s="7">
        <v>2480100</v>
      </c>
      <c r="E60" s="7" t="s">
        <v>104</v>
      </c>
      <c r="F60" s="37">
        <v>100</v>
      </c>
    </row>
    <row r="61" spans="1:6" ht="15.75">
      <c r="A61" s="20"/>
      <c r="B61" s="6" t="s">
        <v>26</v>
      </c>
      <c r="C61" s="7" t="s">
        <v>46</v>
      </c>
      <c r="D61" s="7"/>
      <c r="E61" s="7"/>
      <c r="F61" s="37">
        <f>F63+F66+F68</f>
        <v>8051.500000000001</v>
      </c>
    </row>
    <row r="62" spans="1:6" ht="15.75">
      <c r="A62" s="20"/>
      <c r="B62" s="6" t="s">
        <v>105</v>
      </c>
      <c r="C62" s="7" t="s">
        <v>46</v>
      </c>
      <c r="D62" s="7">
        <v>3380000</v>
      </c>
      <c r="E62" s="7"/>
      <c r="F62" s="37">
        <f>F63</f>
        <v>4876.500000000001</v>
      </c>
    </row>
    <row r="63" spans="1:6" ht="15.75">
      <c r="A63" s="20"/>
      <c r="B63" s="6" t="s">
        <v>73</v>
      </c>
      <c r="C63" s="7" t="s">
        <v>46</v>
      </c>
      <c r="D63" s="7">
        <v>3380000</v>
      </c>
      <c r="E63" s="7">
        <v>500</v>
      </c>
      <c r="F63" s="37">
        <f>4373.6+825+40.1+670-537-495.2</f>
        <v>4876.500000000001</v>
      </c>
    </row>
    <row r="64" spans="1:6" ht="15.75">
      <c r="A64" s="20"/>
      <c r="B64" s="6" t="s">
        <v>106</v>
      </c>
      <c r="C64" s="7" t="s">
        <v>46</v>
      </c>
      <c r="D64" s="7">
        <v>3400000</v>
      </c>
      <c r="E64" s="7"/>
      <c r="F64" s="37">
        <f>F65</f>
        <v>2875</v>
      </c>
    </row>
    <row r="65" spans="1:6" ht="15.75">
      <c r="A65" s="20"/>
      <c r="B65" s="6" t="s">
        <v>107</v>
      </c>
      <c r="C65" s="7" t="s">
        <v>46</v>
      </c>
      <c r="D65" s="7">
        <v>3400300</v>
      </c>
      <c r="E65" s="21"/>
      <c r="F65" s="37">
        <f>F66</f>
        <v>2875</v>
      </c>
    </row>
    <row r="66" spans="1:6" ht="15.75">
      <c r="A66" s="20"/>
      <c r="B66" s="6" t="s">
        <v>73</v>
      </c>
      <c r="C66" s="7" t="s">
        <v>46</v>
      </c>
      <c r="D66" s="7">
        <v>3400300</v>
      </c>
      <c r="E66" s="7">
        <v>500</v>
      </c>
      <c r="F66" s="37">
        <v>2875</v>
      </c>
    </row>
    <row r="67" spans="1:6" ht="15.75">
      <c r="A67" s="20"/>
      <c r="B67" s="6" t="s">
        <v>142</v>
      </c>
      <c r="C67" s="7" t="s">
        <v>46</v>
      </c>
      <c r="D67" s="7" t="s">
        <v>143</v>
      </c>
      <c r="E67" s="7"/>
      <c r="F67" s="37">
        <f>F68</f>
        <v>300</v>
      </c>
    </row>
    <row r="68" spans="1:6" ht="15.75">
      <c r="A68" s="20"/>
      <c r="B68" s="6" t="s">
        <v>73</v>
      </c>
      <c r="C68" s="7" t="s">
        <v>46</v>
      </c>
      <c r="D68" s="7" t="s">
        <v>143</v>
      </c>
      <c r="E68" s="7" t="s">
        <v>85</v>
      </c>
      <c r="F68" s="37">
        <v>300</v>
      </c>
    </row>
    <row r="69" spans="1:6" ht="15.75">
      <c r="A69" s="20"/>
      <c r="B69" s="6" t="s">
        <v>27</v>
      </c>
      <c r="C69" s="4" t="s">
        <v>47</v>
      </c>
      <c r="D69" s="4"/>
      <c r="E69" s="4"/>
      <c r="F69" s="38">
        <f>F70+F81+F90</f>
        <v>25599.199999999997</v>
      </c>
    </row>
    <row r="70" spans="1:6" ht="15.75">
      <c r="A70" s="20"/>
      <c r="B70" s="6" t="s">
        <v>28</v>
      </c>
      <c r="C70" s="7" t="s">
        <v>48</v>
      </c>
      <c r="D70" s="7"/>
      <c r="E70" s="7"/>
      <c r="F70" s="37">
        <f>F72+F74+F75+F78</f>
        <v>9510</v>
      </c>
    </row>
    <row r="71" spans="1:6" ht="31.5">
      <c r="A71" s="20"/>
      <c r="B71" s="6" t="s">
        <v>108</v>
      </c>
      <c r="C71" s="7" t="s">
        <v>48</v>
      </c>
      <c r="D71" s="7" t="s">
        <v>109</v>
      </c>
      <c r="E71" s="7"/>
      <c r="F71" s="37">
        <f>F72</f>
        <v>1000</v>
      </c>
    </row>
    <row r="72" spans="1:6" ht="15.75">
      <c r="A72" s="20"/>
      <c r="B72" s="6" t="s">
        <v>103</v>
      </c>
      <c r="C72" s="7" t="s">
        <v>48</v>
      </c>
      <c r="D72" s="7" t="s">
        <v>109</v>
      </c>
      <c r="E72" s="7" t="s">
        <v>104</v>
      </c>
      <c r="F72" s="37">
        <v>1000</v>
      </c>
    </row>
    <row r="73" spans="1:6" ht="31.5">
      <c r="A73" s="20"/>
      <c r="B73" s="43" t="s">
        <v>146</v>
      </c>
      <c r="C73" s="27" t="s">
        <v>48</v>
      </c>
      <c r="D73" s="27" t="s">
        <v>147</v>
      </c>
      <c r="E73" s="27"/>
      <c r="F73" s="37">
        <f>F74</f>
        <v>700</v>
      </c>
    </row>
    <row r="74" spans="1:6" ht="15.75">
      <c r="A74" s="20"/>
      <c r="B74" s="43" t="s">
        <v>73</v>
      </c>
      <c r="C74" s="27" t="s">
        <v>48</v>
      </c>
      <c r="D74" s="27" t="s">
        <v>147</v>
      </c>
      <c r="E74" s="27" t="s">
        <v>85</v>
      </c>
      <c r="F74" s="37">
        <v>700</v>
      </c>
    </row>
    <row r="75" spans="1:6" ht="31.5">
      <c r="A75" s="20"/>
      <c r="B75" s="6" t="s">
        <v>112</v>
      </c>
      <c r="C75" s="7" t="s">
        <v>48</v>
      </c>
      <c r="D75" s="7" t="s">
        <v>113</v>
      </c>
      <c r="E75" s="7"/>
      <c r="F75" s="37">
        <f>F76+F77</f>
        <v>5708.4</v>
      </c>
    </row>
    <row r="76" spans="1:6" ht="15.75">
      <c r="A76" s="20"/>
      <c r="B76" s="6" t="s">
        <v>103</v>
      </c>
      <c r="C76" s="7" t="s">
        <v>48</v>
      </c>
      <c r="D76" s="7" t="s">
        <v>113</v>
      </c>
      <c r="E76" s="7" t="s">
        <v>104</v>
      </c>
      <c r="F76" s="37">
        <v>1000</v>
      </c>
    </row>
    <row r="77" spans="1:6" ht="15.75">
      <c r="A77" s="20"/>
      <c r="B77" s="6" t="s">
        <v>73</v>
      </c>
      <c r="C77" s="7" t="s">
        <v>48</v>
      </c>
      <c r="D77" s="7" t="s">
        <v>113</v>
      </c>
      <c r="E77" s="7" t="s">
        <v>85</v>
      </c>
      <c r="F77" s="37">
        <f>4350+358.4</f>
        <v>4708.4</v>
      </c>
    </row>
    <row r="78" spans="1:6" ht="31.5">
      <c r="A78" s="20"/>
      <c r="B78" s="6" t="s">
        <v>110</v>
      </c>
      <c r="C78" s="7" t="s">
        <v>48</v>
      </c>
      <c r="D78" s="7" t="s">
        <v>111</v>
      </c>
      <c r="E78" s="7"/>
      <c r="F78" s="37">
        <f>F79+F80</f>
        <v>2101.6</v>
      </c>
    </row>
    <row r="79" spans="1:6" ht="15.75">
      <c r="A79" s="20"/>
      <c r="B79" s="6" t="s">
        <v>103</v>
      </c>
      <c r="C79" s="7" t="s">
        <v>48</v>
      </c>
      <c r="D79" s="7" t="s">
        <v>111</v>
      </c>
      <c r="E79" s="7" t="s">
        <v>104</v>
      </c>
      <c r="F79" s="37">
        <v>2000</v>
      </c>
    </row>
    <row r="80" spans="1:6" ht="15.75">
      <c r="A80" s="20"/>
      <c r="B80" s="6" t="s">
        <v>73</v>
      </c>
      <c r="C80" s="7" t="s">
        <v>48</v>
      </c>
      <c r="D80" s="7" t="s">
        <v>111</v>
      </c>
      <c r="E80" s="7" t="s">
        <v>85</v>
      </c>
      <c r="F80" s="37">
        <v>101.6</v>
      </c>
    </row>
    <row r="81" spans="1:6" ht="15.75">
      <c r="A81" s="20"/>
      <c r="B81" s="6" t="s">
        <v>29</v>
      </c>
      <c r="C81" s="7" t="s">
        <v>49</v>
      </c>
      <c r="D81" s="7"/>
      <c r="E81" s="7"/>
      <c r="F81" s="37">
        <f>F84+F82</f>
        <v>2832.1</v>
      </c>
    </row>
    <row r="82" spans="1:6" ht="31.5">
      <c r="A82" s="20"/>
      <c r="B82" s="6" t="s">
        <v>0</v>
      </c>
      <c r="C82" s="7" t="s">
        <v>49</v>
      </c>
      <c r="D82" s="7" t="s">
        <v>2</v>
      </c>
      <c r="E82" s="21"/>
      <c r="F82" s="37">
        <f>F83</f>
        <v>232.10000000000002</v>
      </c>
    </row>
    <row r="83" spans="1:6" ht="15.75">
      <c r="A83" s="20"/>
      <c r="B83" s="43" t="s">
        <v>1</v>
      </c>
      <c r="C83" s="7" t="s">
        <v>49</v>
      </c>
      <c r="D83" s="7" t="s">
        <v>2</v>
      </c>
      <c r="E83" s="7" t="s">
        <v>3</v>
      </c>
      <c r="F83" s="37">
        <f>124.9+107.2</f>
        <v>232.10000000000002</v>
      </c>
    </row>
    <row r="84" spans="1:6" ht="15.75">
      <c r="A84" s="20"/>
      <c r="B84" s="6" t="s">
        <v>114</v>
      </c>
      <c r="C84" s="7" t="s">
        <v>49</v>
      </c>
      <c r="D84" s="7">
        <v>3510000</v>
      </c>
      <c r="E84" s="7"/>
      <c r="F84" s="37">
        <f>F86+F89+F88</f>
        <v>2600</v>
      </c>
    </row>
    <row r="85" spans="1:6" ht="31.5">
      <c r="A85" s="20"/>
      <c r="B85" s="6" t="s">
        <v>115</v>
      </c>
      <c r="C85" s="7" t="s">
        <v>49</v>
      </c>
      <c r="D85" s="7">
        <v>3510500</v>
      </c>
      <c r="E85" s="7"/>
      <c r="F85" s="37">
        <f>F86</f>
        <v>500</v>
      </c>
    </row>
    <row r="86" spans="1:6" ht="15.75">
      <c r="A86" s="20"/>
      <c r="B86" s="6" t="s">
        <v>103</v>
      </c>
      <c r="C86" s="7" t="s">
        <v>49</v>
      </c>
      <c r="D86" s="7">
        <v>3510500</v>
      </c>
      <c r="E86" s="7" t="s">
        <v>104</v>
      </c>
      <c r="F86" s="37">
        <v>500</v>
      </c>
    </row>
    <row r="87" spans="1:6" ht="15.75">
      <c r="A87" s="20"/>
      <c r="B87" s="6" t="s">
        <v>169</v>
      </c>
      <c r="C87" s="7" t="s">
        <v>49</v>
      </c>
      <c r="D87" s="7" t="s">
        <v>116</v>
      </c>
      <c r="E87" s="7"/>
      <c r="F87" s="37">
        <f>F89+F88</f>
        <v>2100</v>
      </c>
    </row>
    <row r="88" spans="1:6" ht="15.75">
      <c r="A88" s="20"/>
      <c r="B88" s="6" t="s">
        <v>103</v>
      </c>
      <c r="C88" s="7" t="s">
        <v>49</v>
      </c>
      <c r="D88" s="7" t="s">
        <v>116</v>
      </c>
      <c r="E88" s="7" t="s">
        <v>104</v>
      </c>
      <c r="F88" s="37">
        <v>2000</v>
      </c>
    </row>
    <row r="89" spans="1:6" ht="15.75">
      <c r="A89" s="20"/>
      <c r="B89" s="6" t="s">
        <v>73</v>
      </c>
      <c r="C89" s="7" t="s">
        <v>49</v>
      </c>
      <c r="D89" s="7" t="s">
        <v>116</v>
      </c>
      <c r="E89" s="7" t="s">
        <v>85</v>
      </c>
      <c r="F89" s="37">
        <v>100</v>
      </c>
    </row>
    <row r="90" spans="1:6" ht="15.75">
      <c r="A90" s="20"/>
      <c r="B90" s="6" t="s">
        <v>30</v>
      </c>
      <c r="C90" s="7" t="s">
        <v>50</v>
      </c>
      <c r="D90" s="23"/>
      <c r="E90" s="7"/>
      <c r="F90" s="37">
        <f>F92+F94+F96+F100+F98</f>
        <v>13257.099999999999</v>
      </c>
    </row>
    <row r="91" spans="1:6" ht="15.75">
      <c r="A91" s="20"/>
      <c r="B91" s="6" t="s">
        <v>117</v>
      </c>
      <c r="C91" s="7" t="s">
        <v>50</v>
      </c>
      <c r="D91" s="7">
        <v>6000100</v>
      </c>
      <c r="E91" s="7"/>
      <c r="F91" s="37">
        <f>F92</f>
        <v>1042.2</v>
      </c>
    </row>
    <row r="92" spans="1:6" ht="15.75">
      <c r="A92" s="20"/>
      <c r="B92" s="6" t="s">
        <v>73</v>
      </c>
      <c r="C92" s="7" t="s">
        <v>50</v>
      </c>
      <c r="D92" s="7">
        <v>6000100</v>
      </c>
      <c r="E92" s="7">
        <v>500</v>
      </c>
      <c r="F92" s="37">
        <v>1042.2</v>
      </c>
    </row>
    <row r="93" spans="1:6" ht="31.5">
      <c r="A93" s="20"/>
      <c r="B93" s="6" t="s">
        <v>118</v>
      </c>
      <c r="C93" s="7" t="s">
        <v>50</v>
      </c>
      <c r="D93" s="7">
        <v>6000200</v>
      </c>
      <c r="E93" s="7"/>
      <c r="F93" s="37">
        <f>F94</f>
        <v>745</v>
      </c>
    </row>
    <row r="94" spans="1:6" ht="15.75">
      <c r="A94" s="20"/>
      <c r="B94" s="6" t="s">
        <v>73</v>
      </c>
      <c r="C94" s="7" t="s">
        <v>50</v>
      </c>
      <c r="D94" s="7">
        <v>6000200</v>
      </c>
      <c r="E94" s="7">
        <v>500</v>
      </c>
      <c r="F94" s="37">
        <v>745</v>
      </c>
    </row>
    <row r="95" spans="1:6" ht="15.75">
      <c r="A95" s="20"/>
      <c r="B95" s="6" t="s">
        <v>119</v>
      </c>
      <c r="C95" s="7" t="s">
        <v>50</v>
      </c>
      <c r="D95" s="7">
        <v>6000300</v>
      </c>
      <c r="E95" s="7"/>
      <c r="F95" s="37">
        <f>F96</f>
        <v>1389.1</v>
      </c>
    </row>
    <row r="96" spans="1:6" ht="15.75">
      <c r="A96" s="20"/>
      <c r="B96" s="6" t="s">
        <v>73</v>
      </c>
      <c r="C96" s="7" t="s">
        <v>50</v>
      </c>
      <c r="D96" s="7">
        <v>6000300</v>
      </c>
      <c r="E96" s="7">
        <v>500</v>
      </c>
      <c r="F96" s="37">
        <f>1420-30.9</f>
        <v>1389.1</v>
      </c>
    </row>
    <row r="97" spans="1:6" ht="15.75">
      <c r="A97" s="20"/>
      <c r="B97" s="6" t="s">
        <v>145</v>
      </c>
      <c r="C97" s="7" t="s">
        <v>50</v>
      </c>
      <c r="D97" s="7" t="s">
        <v>144</v>
      </c>
      <c r="E97" s="7"/>
      <c r="F97" s="37">
        <f>F98</f>
        <v>1500</v>
      </c>
    </row>
    <row r="98" spans="1:6" ht="15.75">
      <c r="A98" s="20"/>
      <c r="B98" s="6" t="s">
        <v>73</v>
      </c>
      <c r="C98" s="7" t="s">
        <v>50</v>
      </c>
      <c r="D98" s="7" t="s">
        <v>144</v>
      </c>
      <c r="E98" s="7">
        <v>500</v>
      </c>
      <c r="F98" s="37">
        <f>1500</f>
        <v>1500</v>
      </c>
    </row>
    <row r="99" spans="1:6" ht="15.75">
      <c r="A99" s="20"/>
      <c r="B99" s="6" t="s">
        <v>120</v>
      </c>
      <c r="C99" s="7" t="s">
        <v>50</v>
      </c>
      <c r="D99" s="7">
        <v>6000500</v>
      </c>
      <c r="E99" s="7"/>
      <c r="F99" s="37">
        <f>F100</f>
        <v>8580.8</v>
      </c>
    </row>
    <row r="100" spans="1:6" ht="15.75">
      <c r="A100" s="20"/>
      <c r="B100" s="6" t="s">
        <v>73</v>
      </c>
      <c r="C100" s="7" t="s">
        <v>50</v>
      </c>
      <c r="D100" s="7">
        <v>6000500</v>
      </c>
      <c r="E100" s="7">
        <v>500</v>
      </c>
      <c r="F100" s="37">
        <f>8166.4+95.5+318.9</f>
        <v>8580.8</v>
      </c>
    </row>
    <row r="101" spans="1:6" ht="15.75">
      <c r="A101" s="20"/>
      <c r="B101" s="6" t="s">
        <v>121</v>
      </c>
      <c r="C101" s="4" t="s">
        <v>51</v>
      </c>
      <c r="D101" s="4"/>
      <c r="E101" s="4"/>
      <c r="F101" s="38">
        <f>F102</f>
        <v>4325</v>
      </c>
    </row>
    <row r="102" spans="1:6" ht="15.75">
      <c r="A102" s="20"/>
      <c r="B102" s="6" t="s">
        <v>122</v>
      </c>
      <c r="C102" s="7" t="s">
        <v>52</v>
      </c>
      <c r="D102" s="7"/>
      <c r="E102" s="7"/>
      <c r="F102" s="37">
        <f>F103+F108+F106</f>
        <v>4325</v>
      </c>
    </row>
    <row r="103" spans="1:6" ht="15.75">
      <c r="A103" s="20"/>
      <c r="B103" s="6" t="s">
        <v>123</v>
      </c>
      <c r="C103" s="7" t="s">
        <v>52</v>
      </c>
      <c r="D103" s="7">
        <v>4310000</v>
      </c>
      <c r="E103" s="7"/>
      <c r="F103" s="37">
        <f>F104</f>
        <v>595</v>
      </c>
    </row>
    <row r="104" spans="1:6" ht="15.75">
      <c r="A104" s="20"/>
      <c r="B104" s="6" t="s">
        <v>124</v>
      </c>
      <c r="C104" s="7" t="s">
        <v>52</v>
      </c>
      <c r="D104" s="7">
        <v>4310100</v>
      </c>
      <c r="E104" s="7"/>
      <c r="F104" s="37">
        <f>F105</f>
        <v>595</v>
      </c>
    </row>
    <row r="105" spans="1:6" ht="15.75">
      <c r="A105" s="20"/>
      <c r="B105" s="6" t="s">
        <v>73</v>
      </c>
      <c r="C105" s="7" t="s">
        <v>52</v>
      </c>
      <c r="D105" s="7">
        <v>4310100</v>
      </c>
      <c r="E105" s="7">
        <v>500</v>
      </c>
      <c r="F105" s="37">
        <v>595</v>
      </c>
    </row>
    <row r="106" spans="1:6" ht="15.75">
      <c r="A106" s="20"/>
      <c r="B106" s="43" t="s">
        <v>4</v>
      </c>
      <c r="C106" s="7" t="s">
        <v>52</v>
      </c>
      <c r="D106" s="7" t="s">
        <v>5</v>
      </c>
      <c r="E106" s="7"/>
      <c r="F106" s="37">
        <f>F107</f>
        <v>30</v>
      </c>
    </row>
    <row r="107" spans="1:6" ht="15.75">
      <c r="A107" s="20"/>
      <c r="B107" s="6" t="s">
        <v>73</v>
      </c>
      <c r="C107" s="7" t="s">
        <v>52</v>
      </c>
      <c r="D107" s="7" t="s">
        <v>5</v>
      </c>
      <c r="E107" s="7" t="s">
        <v>85</v>
      </c>
      <c r="F107" s="37">
        <v>30</v>
      </c>
    </row>
    <row r="108" spans="1:6" ht="15.75">
      <c r="A108" s="20"/>
      <c r="B108" s="6" t="s">
        <v>142</v>
      </c>
      <c r="C108" s="7" t="s">
        <v>52</v>
      </c>
      <c r="D108" s="7" t="s">
        <v>143</v>
      </c>
      <c r="E108" s="7"/>
      <c r="F108" s="37">
        <f>F109</f>
        <v>3700</v>
      </c>
    </row>
    <row r="109" spans="1:6" ht="15.75">
      <c r="A109" s="20"/>
      <c r="B109" s="6" t="s">
        <v>73</v>
      </c>
      <c r="C109" s="7" t="s">
        <v>52</v>
      </c>
      <c r="D109" s="7" t="s">
        <v>143</v>
      </c>
      <c r="E109" s="7" t="s">
        <v>85</v>
      </c>
      <c r="F109" s="37">
        <v>3700</v>
      </c>
    </row>
    <row r="110" spans="1:6" ht="15.75">
      <c r="A110" s="24"/>
      <c r="B110" s="6" t="s">
        <v>133</v>
      </c>
      <c r="C110" s="4">
        <v>1000</v>
      </c>
      <c r="D110" s="7"/>
      <c r="E110" s="7"/>
      <c r="F110" s="38">
        <f>F111</f>
        <v>331.2</v>
      </c>
    </row>
    <row r="111" spans="1:6" ht="15.75">
      <c r="A111" s="24"/>
      <c r="B111" s="6" t="s">
        <v>36</v>
      </c>
      <c r="C111" s="7">
        <v>1003</v>
      </c>
      <c r="D111" s="7"/>
      <c r="E111" s="7"/>
      <c r="F111" s="37">
        <f>F112</f>
        <v>331.2</v>
      </c>
    </row>
    <row r="112" spans="1:6" ht="15.75">
      <c r="A112" s="24"/>
      <c r="B112" s="6" t="s">
        <v>134</v>
      </c>
      <c r="C112" s="7">
        <v>1003</v>
      </c>
      <c r="D112" s="7">
        <v>5053300</v>
      </c>
      <c r="E112" s="7"/>
      <c r="F112" s="37">
        <f>F113</f>
        <v>331.2</v>
      </c>
    </row>
    <row r="113" spans="1:6" ht="15.75">
      <c r="A113" s="24"/>
      <c r="B113" s="6" t="s">
        <v>135</v>
      </c>
      <c r="C113" s="7">
        <v>1003</v>
      </c>
      <c r="D113" s="25">
        <v>5053300</v>
      </c>
      <c r="E113" s="7"/>
      <c r="F113" s="37">
        <f>F114</f>
        <v>331.2</v>
      </c>
    </row>
    <row r="114" spans="1:6" ht="15.75">
      <c r="A114" s="24"/>
      <c r="B114" s="6" t="s">
        <v>91</v>
      </c>
      <c r="C114" s="7">
        <v>1003</v>
      </c>
      <c r="D114" s="25">
        <v>5053300</v>
      </c>
      <c r="E114" s="7" t="s">
        <v>92</v>
      </c>
      <c r="F114" s="37">
        <f>310+21.2</f>
        <v>331.2</v>
      </c>
    </row>
    <row r="115" spans="1:6" ht="15.75">
      <c r="A115" s="24"/>
      <c r="B115" s="6" t="s">
        <v>132</v>
      </c>
      <c r="C115" s="4">
        <v>1100</v>
      </c>
      <c r="D115" s="7"/>
      <c r="E115" s="7"/>
      <c r="F115" s="38">
        <f>F116</f>
        <v>4955</v>
      </c>
    </row>
    <row r="116" spans="1:6" ht="15.75">
      <c r="A116" s="24"/>
      <c r="B116" s="28" t="s">
        <v>152</v>
      </c>
      <c r="C116" s="7" t="s">
        <v>153</v>
      </c>
      <c r="D116" s="7"/>
      <c r="E116" s="7"/>
      <c r="F116" s="37">
        <f>F117</f>
        <v>4955</v>
      </c>
    </row>
    <row r="117" spans="1:6" ht="15.75">
      <c r="A117" s="24"/>
      <c r="B117" s="6" t="s">
        <v>142</v>
      </c>
      <c r="C117" s="7" t="s">
        <v>153</v>
      </c>
      <c r="D117" s="7" t="s">
        <v>143</v>
      </c>
      <c r="E117" s="7"/>
      <c r="F117" s="37">
        <f>F118</f>
        <v>4955</v>
      </c>
    </row>
    <row r="118" spans="1:6" ht="15.75">
      <c r="A118" s="24"/>
      <c r="B118" s="6" t="s">
        <v>73</v>
      </c>
      <c r="C118" s="7" t="s">
        <v>153</v>
      </c>
      <c r="D118" s="7" t="s">
        <v>143</v>
      </c>
      <c r="E118" s="7">
        <v>500</v>
      </c>
      <c r="F118" s="37">
        <v>4955</v>
      </c>
    </row>
    <row r="119" spans="1:6" ht="15.75">
      <c r="A119" s="46"/>
      <c r="B119" s="6" t="s">
        <v>81</v>
      </c>
      <c r="C119" s="4" t="s">
        <v>149</v>
      </c>
      <c r="D119" s="4"/>
      <c r="E119" s="4"/>
      <c r="F119" s="36">
        <f>F120</f>
        <v>475.5</v>
      </c>
    </row>
    <row r="120" spans="1:6" ht="15.75">
      <c r="A120" s="46"/>
      <c r="B120" s="6" t="s">
        <v>151</v>
      </c>
      <c r="C120" s="7" t="s">
        <v>150</v>
      </c>
      <c r="D120" s="7"/>
      <c r="E120" s="7"/>
      <c r="F120" s="35">
        <f>F121</f>
        <v>475.5</v>
      </c>
    </row>
    <row r="121" spans="1:6" ht="15.75">
      <c r="A121" s="20"/>
      <c r="B121" s="6" t="s">
        <v>82</v>
      </c>
      <c r="C121" s="7" t="s">
        <v>150</v>
      </c>
      <c r="D121" s="7" t="s">
        <v>83</v>
      </c>
      <c r="E121" s="7"/>
      <c r="F121" s="35">
        <f>F123</f>
        <v>475.5</v>
      </c>
    </row>
    <row r="122" spans="1:6" ht="15.75">
      <c r="A122" s="20"/>
      <c r="B122" s="6" t="s">
        <v>19</v>
      </c>
      <c r="C122" s="7" t="s">
        <v>150</v>
      </c>
      <c r="D122" s="7" t="s">
        <v>84</v>
      </c>
      <c r="E122" s="7"/>
      <c r="F122" s="35">
        <f>F123</f>
        <v>475.5</v>
      </c>
    </row>
    <row r="123" spans="1:6" ht="15.75">
      <c r="A123" s="20"/>
      <c r="B123" s="6" t="s">
        <v>73</v>
      </c>
      <c r="C123" s="7" t="s">
        <v>150</v>
      </c>
      <c r="D123" s="7" t="s">
        <v>84</v>
      </c>
      <c r="E123" s="7" t="s">
        <v>85</v>
      </c>
      <c r="F123" s="35">
        <f>375+100.5</f>
        <v>475.5</v>
      </c>
    </row>
    <row r="124" spans="1:6" ht="15.75">
      <c r="A124" s="20" t="s">
        <v>126</v>
      </c>
      <c r="B124" s="6" t="s">
        <v>127</v>
      </c>
      <c r="C124" s="7"/>
      <c r="D124" s="7"/>
      <c r="E124" s="7"/>
      <c r="F124" s="37">
        <f>F127</f>
        <v>15363.7</v>
      </c>
    </row>
    <row r="125" spans="1:6" ht="15.75">
      <c r="A125" s="20"/>
      <c r="B125" s="47" t="s">
        <v>125</v>
      </c>
      <c r="C125" s="4" t="s">
        <v>54</v>
      </c>
      <c r="D125" s="4"/>
      <c r="E125" s="4"/>
      <c r="F125" s="38">
        <f>F126</f>
        <v>15363.7</v>
      </c>
    </row>
    <row r="126" spans="1:6" ht="15.75">
      <c r="A126" s="20"/>
      <c r="B126" s="6" t="s">
        <v>34</v>
      </c>
      <c r="C126" s="7" t="s">
        <v>53</v>
      </c>
      <c r="D126" s="7"/>
      <c r="E126" s="7"/>
      <c r="F126" s="37">
        <f>F124</f>
        <v>15363.7</v>
      </c>
    </row>
    <row r="127" spans="1:6" ht="31.5">
      <c r="A127" s="20"/>
      <c r="B127" s="6" t="s">
        <v>128</v>
      </c>
      <c r="C127" s="7" t="s">
        <v>53</v>
      </c>
      <c r="D127" s="7">
        <v>4400000</v>
      </c>
      <c r="E127" s="7"/>
      <c r="F127" s="37">
        <f>F128</f>
        <v>15363.7</v>
      </c>
    </row>
    <row r="128" spans="1:6" ht="15.75">
      <c r="A128" s="20"/>
      <c r="B128" s="6" t="s">
        <v>129</v>
      </c>
      <c r="C128" s="7" t="s">
        <v>53</v>
      </c>
      <c r="D128" s="7">
        <v>4409900</v>
      </c>
      <c r="E128" s="7"/>
      <c r="F128" s="37">
        <f>F129</f>
        <v>15363.7</v>
      </c>
    </row>
    <row r="129" spans="1:6" ht="16.5" customHeight="1">
      <c r="A129" s="20"/>
      <c r="B129" s="6" t="s">
        <v>130</v>
      </c>
      <c r="C129" s="7" t="s">
        <v>53</v>
      </c>
      <c r="D129" s="7">
        <v>4409900</v>
      </c>
      <c r="E129" s="7" t="s">
        <v>131</v>
      </c>
      <c r="F129" s="37">
        <v>15363.7</v>
      </c>
    </row>
    <row r="130" spans="1:6" ht="15.75">
      <c r="A130" s="20" t="s">
        <v>166</v>
      </c>
      <c r="B130" s="6" t="s">
        <v>167</v>
      </c>
      <c r="C130" s="7"/>
      <c r="D130" s="7"/>
      <c r="E130" s="7"/>
      <c r="F130" s="37">
        <f>F131</f>
        <v>2998.9</v>
      </c>
    </row>
    <row r="131" spans="1:6" ht="15.75">
      <c r="A131" s="20"/>
      <c r="B131" s="6" t="s">
        <v>21</v>
      </c>
      <c r="C131" s="7" t="s">
        <v>137</v>
      </c>
      <c r="D131" s="7"/>
      <c r="E131" s="7"/>
      <c r="F131" s="37">
        <f>F132</f>
        <v>2998.9</v>
      </c>
    </row>
    <row r="132" spans="1:6" ht="15.75">
      <c r="A132" s="20"/>
      <c r="B132" s="6" t="s">
        <v>129</v>
      </c>
      <c r="C132" s="7" t="s">
        <v>137</v>
      </c>
      <c r="D132" s="7" t="s">
        <v>168</v>
      </c>
      <c r="E132" s="7"/>
      <c r="F132" s="37">
        <f>F133</f>
        <v>2998.9</v>
      </c>
    </row>
    <row r="133" spans="1:6" ht="15.75">
      <c r="A133" s="20"/>
      <c r="B133" s="6" t="s">
        <v>130</v>
      </c>
      <c r="C133" s="7" t="s">
        <v>137</v>
      </c>
      <c r="D133" s="7" t="s">
        <v>168</v>
      </c>
      <c r="E133" s="7" t="s">
        <v>131</v>
      </c>
      <c r="F133" s="37">
        <v>2998.9</v>
      </c>
    </row>
    <row r="134" spans="1:6" ht="15.75">
      <c r="A134" s="24"/>
      <c r="B134" s="3" t="s">
        <v>136</v>
      </c>
      <c r="C134" s="21"/>
      <c r="D134" s="21"/>
      <c r="E134" s="21"/>
      <c r="F134" s="38">
        <f>F12</f>
        <v>80942.59999999998</v>
      </c>
    </row>
    <row r="142" ht="16.5" customHeight="1"/>
  </sheetData>
  <mergeCells count="13">
    <mergeCell ref="A1:F1"/>
    <mergeCell ref="A2:F2"/>
    <mergeCell ref="A3:F3"/>
    <mergeCell ref="A4:F4"/>
    <mergeCell ref="E10:E11"/>
    <mergeCell ref="F10:F11"/>
    <mergeCell ref="B10:B11"/>
    <mergeCell ref="C10:C11"/>
    <mergeCell ref="D10:D11"/>
    <mergeCell ref="A5:F5"/>
    <mergeCell ref="A7:F7"/>
    <mergeCell ref="A9:F9"/>
    <mergeCell ref="A8:F8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2011-05-26T11:46:39Z</cp:lastPrinted>
  <dcterms:created xsi:type="dcterms:W3CDTF">2009-12-04T09:22:25Z</dcterms:created>
  <dcterms:modified xsi:type="dcterms:W3CDTF">2011-05-27T08:13:32Z</dcterms:modified>
  <cp:category/>
  <cp:version/>
  <cp:contentType/>
  <cp:contentStatus/>
</cp:coreProperties>
</file>