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0" windowWidth="15195" windowHeight="8610" tabRatio="764" firstSheet="10" activeTab="14"/>
  </bookViews>
  <sheets>
    <sheet name="Прил. 1 Источники 2016 " sheetId="1" r:id="rId1"/>
    <sheet name="Прил.2 Источники 17-18" sheetId="2" r:id="rId2"/>
    <sheet name="прил. 3 Доходы 2016" sheetId="3" r:id="rId3"/>
    <sheet name="Прил.4 Доходы 17-18" sheetId="4" r:id="rId4"/>
    <sheet name="Прил.5 Безв.2016" sheetId="5" r:id="rId5"/>
    <sheet name="Прил.6 Безв.17-18" sheetId="6" r:id="rId6"/>
    <sheet name="Прил.7 Прогр.2016" sheetId="7" r:id="rId7"/>
    <sheet name="Прил.8 Програм. 17-18" sheetId="8" r:id="rId8"/>
    <sheet name="Прил.9 Ведом.2016" sheetId="9" state="hidden" r:id="rId9"/>
    <sheet name="Прил.10 Ведом.17-18" sheetId="10" state="hidden" r:id="rId10"/>
    <sheet name="прил.9 Вед. струк. 2016" sheetId="11" r:id="rId11"/>
    <sheet name="Прил.10 Вед. струк. 17-18" sheetId="12" r:id="rId12"/>
    <sheet name="Прил. 11 гл.распор." sheetId="13" r:id="rId13"/>
    <sheet name="Прил.12 гл.адм.источ." sheetId="14" r:id="rId14"/>
    <sheet name="Прил.13 Перечень КБК" sheetId="15" r:id="rId15"/>
  </sheets>
  <definedNames>
    <definedName name="_xlnm._FilterDatabase" localSheetId="6" hidden="1">'Прил.7 Прогр.2016'!$A$8:$E$387</definedName>
    <definedName name="_xlnm._FilterDatabase" localSheetId="7" hidden="1">'Прил.8 Програм. 17-18'!$A$8:$F$348</definedName>
    <definedName name="_xlnm._FilterDatabase" localSheetId="10" hidden="1">'прил.9 Вед. струк. 2016'!$A$8:$G$360</definedName>
  </definedNames>
  <calcPr fullCalcOnLoad="1"/>
</workbook>
</file>

<file path=xl/sharedStrings.xml><?xml version="1.0" encoding="utf-8"?>
<sst xmlns="http://schemas.openxmlformats.org/spreadsheetml/2006/main" count="8205" uniqueCount="824">
  <si>
    <t xml:space="preserve">к постановлению Совета депутатов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</si>
  <si>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</si>
  <si>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</si>
  <si>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</si>
  <si>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</si>
  <si>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</si>
  <si>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</si>
  <si>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</si>
  <si>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</si>
  <si>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</si>
  <si>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</si>
  <si>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</si>
  <si>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</si>
  <si>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</si>
  <si>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</si>
  <si>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</si>
  <si>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</si>
  <si>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</si>
  <si>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</si>
  <si>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</si>
  <si>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</si>
  <si>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</si>
  <si>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1.</t>
  </si>
  <si>
    <t>Обеспечение деятельности органов местного самоуправления</t>
  </si>
  <si>
    <t>2.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</si>
  <si>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</si>
  <si>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</si>
  <si>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</si>
  <si>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</si>
  <si>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</si>
  <si>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</si>
  <si>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</si>
  <si>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</si>
  <si>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</si>
  <si>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</si>
  <si>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</si>
  <si>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</si>
  <si>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</si>
  <si>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</si>
  <si>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</si>
  <si>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</si>
  <si>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</si>
  <si>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</si>
  <si>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</si>
  <si>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</si>
  <si>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</si>
  <si>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</si>
  <si>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</si>
  <si>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</si>
  <si>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</si>
  <si>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</si>
  <si>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</si>
  <si>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</si>
  <si>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</si>
  <si>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</si>
  <si>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Приложение № 1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</si>
  <si>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</si>
  <si>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</si>
  <si>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</si>
  <si>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</si>
  <si>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</si>
  <si>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</si>
  <si>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Приложение № 12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</si>
  <si>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</si>
  <si>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</si>
  <si>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поступления от денежных взысканий (штрафов) и иных сумм в возмещение ущерба, зачисляемые в бюджеты поселений.</t>
  </si>
  <si>
    <t>Приложение № 2</t>
  </si>
  <si>
    <t>Приложение № 11</t>
  </si>
  <si>
    <t>Сумма  (тыс.руб.)</t>
  </si>
  <si>
    <t>Приложение № 5</t>
  </si>
  <si>
    <t>Приложение № 6</t>
  </si>
  <si>
    <t>главных распорядителей (распорядителей) и получателей бюджетных средств</t>
  </si>
  <si>
    <t xml:space="preserve"> Всеволожского муниципального района </t>
  </si>
  <si>
    <t>муниципального образования «Морозовское городское поселение</t>
  </si>
  <si>
    <t xml:space="preserve">ПЕРЕЧЕНЬ
</t>
  </si>
  <si>
    <t xml:space="preserve"> Главный распорядитель (распорядитель) бюджетных средств: - </t>
  </si>
  <si>
    <t>Совет депутатов МО «Морозовское городское поселение»</t>
  </si>
  <si>
    <t xml:space="preserve">Получатель: - Совет депутатов МО «Морозовское городское </t>
  </si>
  <si>
    <t>поселение»</t>
  </si>
  <si>
    <t xml:space="preserve">Администрация МО «Морозовское городское поселение»
</t>
  </si>
  <si>
    <t>Получатели бюджетных средств:</t>
  </si>
  <si>
    <t>МКУ "ЦИП "Ресурс"</t>
  </si>
  <si>
    <t xml:space="preserve">Главный распорядитель (распорядитель) бюджетных средств:  </t>
  </si>
  <si>
    <t>МКУ «Дом культуры имени Н.М. Чекалова»</t>
  </si>
  <si>
    <t>Приложение № 8</t>
  </si>
  <si>
    <t>Приложение № 10</t>
  </si>
  <si>
    <t>Приложение № 7</t>
  </si>
  <si>
    <t>Приложение № 4</t>
  </si>
  <si>
    <t>Приложение № 9</t>
  </si>
  <si>
    <t>Приложение № 13</t>
  </si>
  <si>
    <t>Код администратора</t>
  </si>
  <si>
    <t>Наименование доходного источника</t>
  </si>
  <si>
    <t>001  Администрация муниципального образования « Морозовское городское поселение Всеволожского муниципального района Ленинградской области»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</si>
  <si>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 муниципальных бюджетных и автономных учреждений)</t>
  </si>
  <si>
    <t xml:space="preserve">Перечень
кодов доходов бюджетной классификации, администрируемых </t>
  </si>
  <si>
    <t>администратором доходов - администрацией</t>
  </si>
  <si>
    <t xml:space="preserve"> Всеволожского муниципального района Ленинградской области»</t>
  </si>
  <si>
    <t xml:space="preserve"> муниципального образования «Морозовское городское поселение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</si>
  <si>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</si>
  <si>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</si>
  <si>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</si>
  <si>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Главные администраторы источников</t>
  </si>
  <si>
    <t xml:space="preserve">внутреннего финансирования дефицита бюджета </t>
  </si>
  <si>
    <t>001 Администрация МО «Морозовское городское поселение Всеволожского муниципального района Ленинградской области»</t>
  </si>
  <si>
    <t xml:space="preserve">01 05 02 01 10 0000 510  </t>
  </si>
  <si>
    <t>Увеличение прочих      остатков                             денежных      средств      бюджетов                              поселений</t>
  </si>
  <si>
    <t>01 05 02 01 10 0000 610</t>
  </si>
  <si>
    <t>Уменьшение     прочих      остатков                             денежных      средств      бюджетов                              поселений</t>
  </si>
  <si>
    <t>от других бюджетов бюджетной системы Российской Федерации</t>
  </si>
  <si>
    <t>Источники доходов</t>
  </si>
  <si>
    <t>Код бюджетной классификации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</si>
  <si>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</si>
  <si>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</si>
  <si>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</si>
  <si>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</si>
  <si>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</si>
  <si>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</si>
  <si>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Дотации бюджетам поселений на выравнивание бюджетной обеспеченности из  Фонда  финансовой поддержки поселений</t>
  </si>
  <si>
    <t xml:space="preserve">2020301510000151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</si>
  <si>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</si>
  <si>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20203024100001151</t>
  </si>
  <si>
    <t>Субвенции бюджетам поселений на выполнение передаваемых полномочий субъектов Российской Федерации</t>
  </si>
  <si>
    <t>10000000000000000</t>
  </si>
  <si>
    <t>10100000000000000</t>
  </si>
  <si>
    <t>10102000010000110</t>
  </si>
  <si>
    <t>10600000000000000</t>
  </si>
  <si>
    <t>10601030100000110</t>
  </si>
  <si>
    <t>10606000000000110</t>
  </si>
  <si>
    <t>10800000000000000</t>
  </si>
  <si>
    <t>10804020010000110</t>
  </si>
  <si>
    <t>11100000000000000</t>
  </si>
  <si>
    <t>11105013100000120</t>
  </si>
  <si>
    <t>11301000000000100</t>
  </si>
  <si>
    <t>11301995100000130</t>
  </si>
  <si>
    <t>11400000000000000</t>
  </si>
  <si>
    <t>11406013100000430</t>
  </si>
  <si>
    <t>11406025100000430</t>
  </si>
  <si>
    <t>11402053100000410</t>
  </si>
  <si>
    <t>11700000000000000</t>
  </si>
  <si>
    <t>11705050050000180</t>
  </si>
  <si>
    <t>20000000000000000</t>
  </si>
  <si>
    <t>20201001100000151</t>
  </si>
  <si>
    <t>20705000100000180</t>
  </si>
  <si>
    <t>10302000010000100</t>
  </si>
  <si>
    <t>Акцизы по подакцизным товарам (продукции), производимым на территории Российской Федерации</t>
  </si>
  <si>
    <t>Сумма на 2016 год (тыс.руб.)</t>
  </si>
  <si>
    <t>ЦСР</t>
  </si>
  <si>
    <t>ВР</t>
  </si>
  <si>
    <t>Рз,ПР</t>
  </si>
  <si>
    <t>Сумма             (тыс. руб.)</t>
  </si>
  <si>
    <t>11690050100000100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</si>
  <si>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</si>
  <si>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</si>
  <si>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</si>
  <si>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</si>
  <si>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</si>
  <si>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</si>
  <si>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</si>
  <si>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</si>
  <si>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</si>
  <si>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</si>
  <si>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</si>
  <si>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</si>
  <si>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</si>
  <si>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</si>
  <si>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</si>
  <si>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</si>
  <si>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</si>
  <si>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</si>
  <si>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</si>
  <si>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</si>
  <si>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</si>
  <si>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</si>
  <si>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</si>
  <si>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</si>
  <si>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</si>
  <si>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</si>
  <si>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</si>
  <si>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</si>
  <si>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</si>
  <si>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11 1 0000</t>
  </si>
  <si>
    <t>04</t>
  </si>
  <si>
    <t>12</t>
  </si>
  <si>
    <t>Мероприятия в сфере комплексного развитие инфраструктуры муниципального образования</t>
  </si>
  <si>
    <t>11 1 0041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</si>
  <si>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</si>
  <si>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</si>
  <si>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</si>
  <si>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</si>
  <si>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</si>
  <si>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</si>
  <si>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</si>
  <si>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</si>
  <si>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</si>
  <si>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</si>
  <si>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</si>
  <si>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</si>
  <si>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</si>
  <si>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</si>
  <si>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</si>
  <si>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</si>
  <si>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</si>
  <si>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</si>
  <si>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</si>
  <si>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</si>
  <si>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</si>
  <si>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</si>
  <si>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</si>
  <si>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</si>
  <si>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</si>
  <si>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</si>
  <si>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</si>
  <si>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</si>
  <si>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</si>
  <si>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</si>
  <si>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</si>
  <si>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</si>
  <si>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</si>
  <si>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</si>
  <si>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</si>
  <si>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</si>
  <si>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</si>
  <si>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</si>
  <si>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</si>
  <si>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</si>
  <si>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</si>
  <si>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</si>
  <si>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</si>
  <si>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</si>
  <si>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</si>
  <si>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</si>
  <si>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</si>
  <si>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</si>
  <si>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</si>
  <si>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</si>
  <si>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</si>
  <si>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</si>
  <si>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</si>
  <si>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</si>
  <si>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</si>
  <si>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</si>
  <si>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</si>
  <si>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</si>
  <si>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</si>
  <si>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</si>
  <si>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</si>
  <si>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</si>
  <si>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</si>
  <si>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</si>
  <si>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</si>
  <si>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</si>
  <si>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</si>
  <si>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</si>
  <si>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</si>
  <si>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</si>
  <si>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</si>
  <si>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</si>
  <si>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</si>
  <si>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</si>
  <si>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</si>
  <si>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</si>
  <si>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</si>
  <si>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</si>
  <si>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</si>
  <si>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</si>
  <si>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</si>
  <si>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</si>
  <si>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</si>
  <si>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</si>
  <si>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</si>
  <si>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</si>
  <si>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</si>
  <si>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</si>
  <si>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</si>
  <si>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</si>
  <si>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</si>
  <si>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</si>
  <si>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</si>
  <si>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</si>
  <si>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</si>
  <si>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</si>
  <si>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</si>
  <si>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</si>
  <si>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</si>
  <si>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</si>
  <si>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</si>
  <si>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</si>
  <si>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</si>
  <si>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</si>
  <si>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</si>
  <si>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</si>
  <si>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</si>
  <si>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</si>
  <si>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</si>
  <si>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</si>
  <si>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</si>
  <si>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</si>
  <si>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</si>
  <si>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</si>
  <si>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</si>
  <si>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</si>
  <si>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</si>
  <si>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</si>
  <si>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</si>
  <si>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</si>
  <si>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</si>
  <si>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</si>
  <si>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</si>
  <si>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</si>
  <si>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</si>
  <si>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</si>
  <si>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</si>
  <si>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</si>
  <si>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</si>
  <si>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</si>
  <si>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</si>
  <si>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</si>
  <si>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</si>
  <si>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</si>
  <si>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</si>
  <si>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</si>
  <si>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</si>
  <si>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</si>
  <si>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</si>
  <si>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</si>
  <si>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</si>
  <si>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</si>
  <si>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</si>
  <si>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</si>
  <si>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</si>
  <si>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</si>
  <si>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</si>
  <si>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</si>
  <si>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</si>
  <si>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</si>
  <si>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</si>
  <si>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</si>
  <si>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</si>
  <si>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</si>
  <si>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</si>
  <si>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</si>
  <si>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</si>
  <si>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</si>
  <si>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</si>
  <si>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</si>
  <si>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</si>
  <si>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</si>
  <si>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</si>
  <si>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</si>
  <si>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</si>
  <si>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</si>
  <si>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</si>
  <si>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</si>
  <si>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</si>
  <si>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</si>
  <si>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</si>
  <si>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</si>
  <si>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</si>
  <si>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</si>
  <si>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</si>
  <si>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</si>
  <si>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</si>
  <si>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</si>
  <si>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Реализация мероприятий в рамках подпрограммы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муниципальной программы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 на 2014-2016гг.»</t>
  </si>
  <si>
    <t>1003</t>
  </si>
  <si>
    <t>0107</t>
  </si>
  <si>
    <t>ОБЩЕГОСУДАРСТВЕННЫЕ ВОПРОСЫ</t>
  </si>
  <si>
    <t>121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</si>
  <si>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</si>
  <si>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</si>
  <si>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</si>
  <si>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</si>
  <si>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</si>
  <si>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</si>
  <si>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</si>
  <si>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</si>
  <si>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870</t>
  </si>
  <si>
    <t>Организация меропритий гражданско-патриотической направленности и мероприятий, посвященных памятным датам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</si>
  <si>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</si>
  <si>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</si>
  <si>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</si>
  <si>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</si>
  <si>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</si>
  <si>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</si>
  <si>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</si>
  <si>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</si>
  <si>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</si>
  <si>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810</t>
  </si>
  <si>
    <t>243</t>
  </si>
  <si>
    <t>ОБРАЗОВАНИЕ</t>
  </si>
  <si>
    <t>СОЦИАЛЬНАЯ ПОЛИТИКА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</si>
  <si>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</si>
  <si>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</si>
  <si>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Сумма    (тыс.руб.)</t>
  </si>
  <si>
    <t>КУЛЬТУРА,  КИНЕМАТОГРАФИЯ</t>
  </si>
  <si>
    <t>ФИЗИЧЕСКАЯ КУЛЬТУРА И СПОРТ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</si>
  <si>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</si>
  <si>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</si>
  <si>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1 03 02000 01 0000 100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</si>
  <si>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</si>
  <si>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</si>
  <si>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</si>
  <si>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</si>
  <si>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</si>
  <si>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</si>
  <si>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</si>
  <si>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</si>
  <si>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11 0 0041</t>
  </si>
  <si>
    <t>11 0 0042</t>
  </si>
  <si>
    <t>11 0 0043</t>
  </si>
  <si>
    <t>11 0 0044</t>
  </si>
  <si>
    <t>11 0 0045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</si>
  <si>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</si>
  <si>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</si>
  <si>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</si>
  <si>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</si>
  <si>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</si>
  <si>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</si>
  <si>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</si>
  <si>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</si>
  <si>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</si>
  <si>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</si>
  <si>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</si>
  <si>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</si>
  <si>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 xml:space="preserve"> 2017 год (тыс.руб.)</t>
  </si>
  <si>
    <t>2017 год             (тыс. руб.)</t>
  </si>
  <si>
    <t>Сумма на 2017 г. (тыс.руб.)</t>
  </si>
  <si>
    <t>Сумма на 2017 год (тыс.руб.)</t>
  </si>
  <si>
    <t xml:space="preserve">Сумма на 2017 год (тыс. руб.) </t>
  </si>
  <si>
    <t>1 08 04020 01 1000 110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</si>
  <si>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</si>
  <si>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</si>
  <si>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</si>
  <si>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11  0 0000</t>
  </si>
  <si>
    <t xml:space="preserve"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</si>
  <si>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</si>
  <si>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</t>
  </si>
  <si>
    <t xml:space="preserve">«Культура Морозовского городского поселения Всеволожского муниципального района Ленинградской области»   </t>
  </si>
  <si>
    <t xml:space="preserve"> 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</t>
  </si>
  <si>
    <t>Уплата прочих налогов, сборов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</si>
  <si>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</si>
  <si>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</si>
  <si>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</t>
  </si>
  <si>
    <t>«Культура Морозовского городского поселения Всеволожского муниципального района Ленинградской области»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</si>
  <si>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</t>
  </si>
  <si>
    <t xml:space="preserve"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</t>
  </si>
  <si>
    <t xml:space="preserve"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</si>
  <si>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</t>
  </si>
  <si>
    <t xml:space="preserve"> бюджета МО «Морозовское городское поселение» на 2017, 2018 годы</t>
  </si>
  <si>
    <t xml:space="preserve">Сумма на 2018 год (тыс. руб.) </t>
  </si>
  <si>
    <t xml:space="preserve"> бюджета МО «Морозовское городское поселение» на 2016 год</t>
  </si>
  <si>
    <t>Сумма на 2018 год (тыс.руб.)</t>
  </si>
  <si>
    <t>в 2016 году</t>
  </si>
  <si>
    <t>в 2017, 2018 годах</t>
  </si>
  <si>
    <t>Сумма на 2018 г. (тыс.руб.)</t>
  </si>
  <si>
    <t>11105013130000120</t>
  </si>
  <si>
    <t>11109045130000120</t>
  </si>
  <si>
    <t>11105025130000120</t>
  </si>
  <si>
    <t>Ленинградской области» на 2016 год</t>
  </si>
  <si>
    <t>1 11 02085 13 0000 120</t>
  </si>
  <si>
    <t>1 11 05013 13 0000120</t>
  </si>
  <si>
    <t>1 11 05025 13 0000 120</t>
  </si>
  <si>
    <t>1 11 05035 13 0000 120</t>
  </si>
  <si>
    <t xml:space="preserve">1 11 05075 13 0000 120   </t>
  </si>
  <si>
    <t>1 11 07015 13 0000 120</t>
  </si>
  <si>
    <t>1 11 09035 13 0000 120</t>
  </si>
  <si>
    <t>1 11 09045 13 0000 120</t>
  </si>
  <si>
    <t>1 13 01995 13 0000 130</t>
  </si>
  <si>
    <t>1 13 02995 13 0000 130</t>
  </si>
  <si>
    <t xml:space="preserve">1 13 02065 13 0000 130      </t>
  </si>
  <si>
    <t>1 14 01050 13 0000 410</t>
  </si>
  <si>
    <t>1 14 02052 13 0000 410</t>
  </si>
  <si>
    <t>1 14 02052 13 0000 440</t>
  </si>
  <si>
    <t>1 14 02053 13 0000 410</t>
  </si>
  <si>
    <t>1 14 02053 13 0000 440</t>
  </si>
  <si>
    <t>114 06013 13 0000 430</t>
  </si>
  <si>
    <t>114 06025 13 0000 430</t>
  </si>
  <si>
    <t>1 15 02050 13 0000 140</t>
  </si>
  <si>
    <t>116 18050 13 0000 140</t>
  </si>
  <si>
    <t>116 21050 13 0000 140</t>
  </si>
  <si>
    <t>116 25074 13 0000 140</t>
  </si>
  <si>
    <t>116 25085 13 0000 140</t>
  </si>
  <si>
    <t>1 16 32000 13 0000 140</t>
  </si>
  <si>
    <t>1 16 33050 13 0000 140</t>
  </si>
  <si>
    <t>116 90050 13 0000 140</t>
  </si>
  <si>
    <t>1 17 01050 13 0000 180</t>
  </si>
  <si>
    <t>1 17 02000 13 0000180</t>
  </si>
  <si>
    <t>1 17 05050 13 0000 180</t>
  </si>
  <si>
    <t>2 02 01001 13 0000 151</t>
  </si>
  <si>
    <t>2 02 01003 13 0000 151</t>
  </si>
  <si>
    <t>2 02 02041 13 0000 151</t>
  </si>
  <si>
    <t>2 02 02044 13 0000 151</t>
  </si>
  <si>
    <t>2 02 02051 13 0000 151</t>
  </si>
  <si>
    <t>2 02 02077 13 0000 151</t>
  </si>
  <si>
    <t>2 02 02078 13 0000 151</t>
  </si>
  <si>
    <t>2 02 02079 13 0000 151</t>
  </si>
  <si>
    <t>2 02 02080 13 0000 151</t>
  </si>
  <si>
    <t>2 02 02088 13 0001 151</t>
  </si>
  <si>
    <t>2 02 02088 13 0002 151</t>
  </si>
  <si>
    <t>2 02 02088 13 0004 151</t>
  </si>
  <si>
    <t>2 02 02089 13 0001 151</t>
  </si>
  <si>
    <t>2 02 02089 13 0002 151</t>
  </si>
  <si>
    <t>2 02 02089 13 0004 151</t>
  </si>
  <si>
    <t>2 02 02102 13 0000 151</t>
  </si>
  <si>
    <t>2 02 02216 13 0000 151</t>
  </si>
  <si>
    <t>2 02 02999 13 0000 151</t>
  </si>
  <si>
    <t>2 02 03015 13 0000 151</t>
  </si>
  <si>
    <t>2 02 03024 13 0000 151</t>
  </si>
  <si>
    <t xml:space="preserve">2 02 03999 13 0000 151   </t>
  </si>
  <si>
    <t xml:space="preserve">2 02 04012 13 0000 151   </t>
  </si>
  <si>
    <t xml:space="preserve">2 02 04014 13 0000 151   </t>
  </si>
  <si>
    <t xml:space="preserve">2 02 04999 13 0000 151   </t>
  </si>
  <si>
    <t>2 07 05000 13 0000 180</t>
  </si>
  <si>
    <t>2 07 05020 13 0000 180</t>
  </si>
  <si>
    <t>2 07 05030 13 0000 180</t>
  </si>
  <si>
    <t>2 08 05000 13 0000 180</t>
  </si>
  <si>
    <t>2 18 05010 13 0000 151</t>
  </si>
  <si>
    <t>2 19 05000 13 0000 151</t>
  </si>
  <si>
    <t>Доходы от размещения сумм, аккумулируемых в ходе проведения  аукционов по продаже акций, находящихся в собственности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</si>
  <si>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</si>
  <si>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</si>
  <si>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 от сдачи в аренду имущества, находящегося в  оперативном 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учреждений).</t>
  </si>
  <si>
    <t>Доходы  от  сдачи  в  аренду  имущества, составляющего  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</si>
  <si>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</si>
  <si>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поселений.</t>
  </si>
  <si>
    <t>Прочие поступления от использования имущества, находящегося в собственности городских поселений (за исключение имущества муниципальных бюджетных и  автономных  учреждений, а также имущества муниципальных унитарных  предприятий, в том числе казенных)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</si>
  <si>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</si>
  <si>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</si>
  <si>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</si>
  <si>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продажи квартир находящихся в собственности городских поселений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</si>
  <si>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основных средств по указанному имуществу.</t>
  </si>
  <si>
    <t>Доходы от реализации имущества,  находящегося 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 в части реализации материальных запасов по указанному имуществу.</t>
  </si>
  <si>
    <t>Доходы от реализации иного 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</si>
  <si>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 находящегося  в собственности городских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</si>
  <si>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</si>
  <si>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Доходы от продажи земельных участков, находящихся в собственности городских поселений  (за исключением земельных участков  муниципальных бюджетных и автономных учреждений)</t>
  </si>
  <si>
    <t>Платежи, взимаемые организациями городских поселений, за выполнение определенных функций</t>
  </si>
  <si>
    <t>Денежные взыскания (штрафы) за нарушение бюджетного законодательства (в части бюджетов городских поселений)</t>
  </si>
  <si>
    <t>Денежные взыскания (штрафы) и иные суммы, взыскиваемые с лиц, виновных в совершении  преступлений, и в возмещение ущерба имуществу, зачисляемые в бюджеты городских поселений.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</si>
  <si>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поселений.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</si>
  <si>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поселений.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</si>
  <si>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</si>
  <si>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поселений.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</si>
  <si>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</si>
  <si>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Невыясненные поступления,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</si>
  <si>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года).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</si>
  <si>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</si>
  <si>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</si>
  <si>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</si>
  <si>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значения.)</t>
  </si>
  <si>
    <t>Субсидии бюджетам городских поселений на обеспечение автомобильными дорогами новых микрорайонов.</t>
  </si>
  <si>
    <t>Субсидии бюджетам городских поселений на реализацию федеральных целевых программ.</t>
  </si>
  <si>
    <t>Субсидии бюджетам городских поселений на бюджетные инвестиции в объекты капитального строительства собственности муниципальных образований.</t>
  </si>
  <si>
    <t>Субсидии бюджетам городских  поселений на бюджетные инвестиции для модернизации объектов коммунальной инфраструктуры.</t>
  </si>
  <si>
    <t>Субсидии бюджетам городских поселений на переселение граждан из жилищного фонда, призванного непригодным для проживания, и (или) жилищного фонда с высоким уровнем износа (более 70 процентов).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</si>
  <si>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строительства.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</si>
  <si>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</si>
  <si>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</si>
  <si>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</si>
  <si>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бюджетов.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</si>
  <si>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бюджетов.</t>
  </si>
  <si>
    <t>Субсидии бюджетам городских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 бюджетов.</t>
  </si>
  <si>
    <t>Субсидии бюджетам городских поселений на закупку автотранспортных средств и коммунальной техники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</si>
  <si>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</si>
  <si>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поселений.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</si>
  <si>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</si>
  <si>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Субвенции бюджетам городских поселений на выполнение передаваемых полномочий субъектов РФ.</t>
  </si>
  <si>
    <t>Прочие субвенции бюджетам городских поселений</t>
  </si>
  <si>
    <t>Межбюджетные трансферты, передаваемые бюджетам городских поселений  для компенсации дополнительных расходов, возникших   в   результате   решений, принятых органами власти другого уровня</t>
  </si>
  <si>
    <t>Межбюджетные трансферты, передаваемые  бюджетам городских поселений из бюджетов муниципальных  районов  на осуществление   части   полномочий   по   решению  вопросов  местного  значения  в  соответствии   с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</si>
  <si>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</si>
  <si>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поселений.</t>
  </si>
  <si>
    <t>Поступления от  денежных  пожертвований, предоставляемых физическими лицами получателям средств бюджетов городских поселений</t>
  </si>
  <si>
    <t>Прочие   безвозмездные   поступления в бюджеты городских поселений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</si>
  <si>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 осуществление такого возврата и процентов, начисленных на излишне взысканные суммы.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</si>
  <si>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</si>
  <si>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</si>
  <si>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2018 год (тыс.руб.)</t>
  </si>
  <si>
    <t>______________________ №____________</t>
  </si>
  <si>
    <t>2018 год  (тыс. руб.)</t>
  </si>
  <si>
    <t>2017 год   (тыс. руб.)</t>
  </si>
  <si>
    <t>________________ № _________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</si>
  <si>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2017-2018 годы</t>
  </si>
  <si>
    <t>2018 год             (тыс. 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</si>
  <si>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2016 год</t>
  </si>
  <si>
    <t>Бюджетные инвестиции в объекты капитального строительства государственной (муниципальной) собственности</t>
  </si>
  <si>
    <t xml:space="preserve"> Уплата иных платежей</t>
  </si>
  <si>
    <t>Основное мероприятие "Развитие инфраструктуры муниципального образования"</t>
  </si>
  <si>
    <t>11 0 01 00000</t>
  </si>
  <si>
    <t>Основное мероприятие "Улучшение качества уличного освещения"</t>
  </si>
  <si>
    <t>11 0 00 00000</t>
  </si>
  <si>
    <t>11 0 02 00000</t>
  </si>
  <si>
    <t>11 0 01 00410</t>
  </si>
  <si>
    <t>11 0 02 00420</t>
  </si>
  <si>
    <t>Основное мероприятие "Строительство и капитальный ремонт объектов коммунальной и инженерной инфраструктуры"</t>
  </si>
  <si>
    <t>11 0 03 00000</t>
  </si>
  <si>
    <t>11 0 03 00430</t>
  </si>
  <si>
    <t>11 0 03 00440</t>
  </si>
  <si>
    <t>Основное мероприятие "Энергосбережения и энергетической эффективности"</t>
  </si>
  <si>
    <t>11 0 04 00000</t>
  </si>
  <si>
    <t>11 0 04 00450</t>
  </si>
  <si>
    <t>11 0 05 00000</t>
  </si>
  <si>
    <t>Основное мероприятие "Безопасное и комфортное проживание граждан"</t>
  </si>
  <si>
    <t>11 0 05 00460</t>
  </si>
  <si>
    <t>12 1 01 00000</t>
  </si>
  <si>
    <t>12 1 00 00000</t>
  </si>
  <si>
    <t>12 1 01 00610</t>
  </si>
  <si>
    <t>12 1 02 00620</t>
  </si>
  <si>
    <t>Основное мероприятие "Меропрития гражданско-патриотической направленности и мероприятия, посвященные памятным дата"</t>
  </si>
  <si>
    <t>Основное мероприятие "Меропрития, посвященные профессиональным праздникам"</t>
  </si>
  <si>
    <t>12 1 02 00000</t>
  </si>
  <si>
    <t>Основное мероприятие "Экология родного края"</t>
  </si>
  <si>
    <t>12 1 04 00000</t>
  </si>
  <si>
    <t>12 1 04 00640</t>
  </si>
  <si>
    <t>12 0 00 00000</t>
  </si>
  <si>
    <t>Основное мероприятие "Развитие детско-юношеского спорта"</t>
  </si>
  <si>
    <t>12 2 00 00000</t>
  </si>
  <si>
    <t>12 2 02 00000</t>
  </si>
  <si>
    <t>12 2 03 00000</t>
  </si>
  <si>
    <t>12 2 01 00000</t>
  </si>
  <si>
    <t>12 2 01 00810</t>
  </si>
  <si>
    <t>12 2 02 00820</t>
  </si>
  <si>
    <t>12 2 03 00830</t>
  </si>
  <si>
    <t>Основное мероприятие "Развитие патриотизма, гражданственности, социальной зрелости молодежи"</t>
  </si>
  <si>
    <t>Основное мероприятие "Развитие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молодежи"</t>
  </si>
  <si>
    <t>Основное мероприятие "Содействие разностороннему развитию молодых людей, их творческих способностей, навыков самоорганизации и самореализации личности"</t>
  </si>
  <si>
    <t>12 3 00 00000</t>
  </si>
  <si>
    <t>12 3 01 00000</t>
  </si>
  <si>
    <t>12 3  01 00910</t>
  </si>
  <si>
    <t>12 3 02 00000</t>
  </si>
  <si>
    <t>12 3 02 00920</t>
  </si>
  <si>
    <t>12 3 03 00000</t>
  </si>
  <si>
    <t xml:space="preserve">12 3 03 00930 </t>
  </si>
  <si>
    <t>12 3 05 00000</t>
  </si>
  <si>
    <t>12 3 05 00950</t>
  </si>
  <si>
    <t xml:space="preserve">12 4 00 00000 </t>
  </si>
  <si>
    <t>Основное мероприятие "Формирование гражданской позиции, патриотического отношения к России"</t>
  </si>
  <si>
    <t>Основное мероприятие "Праздничные мероприятия для детей и молодежи"</t>
  </si>
  <si>
    <t>Основное мероприятие "Активный семейный отдых"</t>
  </si>
  <si>
    <t>12 4 01 00000</t>
  </si>
  <si>
    <t xml:space="preserve">12 4 01 01010 </t>
  </si>
  <si>
    <t>12 4 02 00000</t>
  </si>
  <si>
    <t>12 4 02 01020</t>
  </si>
  <si>
    <t>Основное мероприятие "Просветительная работа"</t>
  </si>
  <si>
    <t>Основное мероприятие "Организация досуга детей и подростков"</t>
  </si>
  <si>
    <t>12 4 03 00000</t>
  </si>
  <si>
    <t>12 4 05 00000</t>
  </si>
  <si>
    <t>12 4 03 01030</t>
  </si>
  <si>
    <t>12 4 05 01050</t>
  </si>
  <si>
    <t>12 5 00 00000</t>
  </si>
  <si>
    <t>Основное мероприятие "Просветительская работа по проблемам наркомании, алкоголизма и табакокурения"</t>
  </si>
  <si>
    <t>Основное мероприятие "Проведение муниципальных акций, фестивалей, выставок, слетов "Мы за здоровый образ жизни!"</t>
  </si>
  <si>
    <t>12 5 01 00000</t>
  </si>
  <si>
    <t>12 5 01 01110</t>
  </si>
  <si>
    <t>12 5 02 00000</t>
  </si>
  <si>
    <t>12 5 02 01120</t>
  </si>
  <si>
    <t>12 6 00 00000</t>
  </si>
  <si>
    <t>Основное мероприятие "Организация досуга"</t>
  </si>
  <si>
    <t>12 6 03 00000</t>
  </si>
  <si>
    <t>12 6 03 01230</t>
  </si>
  <si>
    <t>13 0 00 00000</t>
  </si>
  <si>
    <t>13 1 00 00000</t>
  </si>
  <si>
    <t>13 1 01 00000</t>
  </si>
  <si>
    <t>13 1 01 01310</t>
  </si>
  <si>
    <t>Основное мероприятие "Развитие  культурно-досуговой деятельности "</t>
  </si>
  <si>
    <t>Основное мероприятие "Обеспечение деятельности  муниципального казненного учреждения   "Дом Культуры им. Н.М. Чекалова"</t>
  </si>
  <si>
    <t>Основное мероприятие "Капитальный ремонт  в здании МКУ "Дом Культуры им. Н.М. Чекалова"</t>
  </si>
  <si>
    <t>13 1 03 00000</t>
  </si>
  <si>
    <t>13 1 03 01330</t>
  </si>
  <si>
    <t>Основное мероприятие "Укрепление материально-технической базы"</t>
  </si>
  <si>
    <t>13 1 04 01340</t>
  </si>
  <si>
    <t>13 1 06 00000</t>
  </si>
  <si>
    <t>13 1 06 01360</t>
  </si>
  <si>
    <t>13 2 00 00000</t>
  </si>
  <si>
    <t>Основное мероприятие "Совершенствование библиотечного обслуживания населения"</t>
  </si>
  <si>
    <t>13 2 01 00000</t>
  </si>
  <si>
    <t>13 2 01 01410</t>
  </si>
  <si>
    <t>Основное мероприятие "Укомплектование и обеспечение сохранности библиотечных фондов"</t>
  </si>
  <si>
    <t>13 2 02 00000</t>
  </si>
  <si>
    <t xml:space="preserve">13 2 02 01420 </t>
  </si>
  <si>
    <t>13 2 03 00000</t>
  </si>
  <si>
    <t>13 2 03 01430</t>
  </si>
  <si>
    <t>Основное мероприятие "Укомплектование и обеспечение сохранности музейных фондов"</t>
  </si>
  <si>
    <t>Основное мероприятие "Развитие культурно-эстетического направления"</t>
  </si>
  <si>
    <t>13 3 00 00000</t>
  </si>
  <si>
    <t>13 3 01 00000</t>
  </si>
  <si>
    <t xml:space="preserve">13 3 01 01510 </t>
  </si>
  <si>
    <t>13 3 02 00000</t>
  </si>
  <si>
    <t>13 3 02 01520</t>
  </si>
  <si>
    <t>13 3 03 00000</t>
  </si>
  <si>
    <t>13 3 03 01530</t>
  </si>
  <si>
    <t>14 0 01 00000</t>
  </si>
  <si>
    <t>14 0 00 00000</t>
  </si>
  <si>
    <t>14 0 01 01610</t>
  </si>
  <si>
    <t>Основное мероприятие "Защита населения и территорий от чрезвычайных ситуаций"</t>
  </si>
  <si>
    <t>14 0 02 00000</t>
  </si>
  <si>
    <t>Основное мероприятие "Пожарная безопасность"</t>
  </si>
  <si>
    <t>14 0 02 01620</t>
  </si>
  <si>
    <t>Основное мероприятие "Организационные мероприятия"</t>
  </si>
  <si>
    <t>Основное мероприятие "Безопасность на водных объектах"</t>
  </si>
  <si>
    <t>14 0 03 00000</t>
  </si>
  <si>
    <t>14 0 04 00000</t>
  </si>
  <si>
    <t>14 0 03 01630</t>
  </si>
  <si>
    <t>14 0 04 01640</t>
  </si>
  <si>
    <t>Основное мероприятие "Озеленение территории"</t>
  </si>
  <si>
    <t>Основное мероприятие "Содержание автомобильных дорог"</t>
  </si>
  <si>
    <t>Основное мероприятие "Благоустройство территории"</t>
  </si>
  <si>
    <t>15 0 00 00000</t>
  </si>
  <si>
    <t>15 0 01 01710</t>
  </si>
  <si>
    <t>15 0 01 00000</t>
  </si>
  <si>
    <t>15 0 02 00000</t>
  </si>
  <si>
    <t>15 0 03 00000</t>
  </si>
  <si>
    <t>15 0 02 01720</t>
  </si>
  <si>
    <t>15 0 03 01730</t>
  </si>
  <si>
    <t>17 0 00 00000</t>
  </si>
  <si>
    <t>17 1 00 00000</t>
  </si>
  <si>
    <t>17 1 01 00000</t>
  </si>
  <si>
    <t>17 1 01 00140</t>
  </si>
  <si>
    <t>17 1 01 00150</t>
  </si>
  <si>
    <t>17 2 01 00000</t>
  </si>
  <si>
    <t>17 2 00 00000</t>
  </si>
  <si>
    <t>17 2 01 00140</t>
  </si>
  <si>
    <t>17 3 01 00000</t>
  </si>
  <si>
    <t>17 3 01 00140</t>
  </si>
  <si>
    <t>17 3 01 00150</t>
  </si>
  <si>
    <t>17 4 00 00000</t>
  </si>
  <si>
    <t>17 4 01 00000</t>
  </si>
  <si>
    <t>18 7 01 00000</t>
  </si>
  <si>
    <t>18 7 00 00000</t>
  </si>
  <si>
    <t>18 0 00 00000</t>
  </si>
  <si>
    <t>18 7 01 00160</t>
  </si>
  <si>
    <t>18 7 01 00020</t>
  </si>
  <si>
    <t>18 7 01 00040</t>
  </si>
  <si>
    <t>18 7 01 00050</t>
  </si>
  <si>
    <t>18 7 01 00070</t>
  </si>
  <si>
    <t>18 7 01 00090</t>
  </si>
  <si>
    <t>18 7 01 00100</t>
  </si>
  <si>
    <t>18 7 01 00110</t>
  </si>
  <si>
    <t>18 7 01 00120</t>
  </si>
  <si>
    <t>18 7 01 03210</t>
  </si>
  <si>
    <t>18 7 01 04210</t>
  </si>
  <si>
    <t>18 7 01 05110</t>
  </si>
  <si>
    <t>18 7 01 00130</t>
  </si>
  <si>
    <t>Основное мероприятие "Развитие международных связей в области образования"</t>
  </si>
  <si>
    <t>12 3 04 00000</t>
  </si>
  <si>
    <t>12 3 04 00940</t>
  </si>
  <si>
    <t>17 3 00 00000</t>
  </si>
  <si>
    <t>Муниципальная программа «Мероприятия по реализации местных инициатив граждан, направленных на развитие части территории МО «Морозовское городское поселение»</t>
  </si>
  <si>
    <t>19 0 00 00000</t>
  </si>
  <si>
    <t>Ремонт дорог в деревнях</t>
  </si>
  <si>
    <t>Основное мероприятие "Ремонт дорог в деревнях"</t>
  </si>
  <si>
    <t>19 0 01 00000</t>
  </si>
  <si>
    <t>19 0 01 01720</t>
  </si>
  <si>
    <t>12 6 04 00000</t>
  </si>
  <si>
    <t>Основное мероприятие "Приобретение подарочных и продуктовых наборов к праздничным мероприятиям"</t>
  </si>
  <si>
    <t>12 6 04 01240</t>
  </si>
  <si>
    <t>Массовая спортивно-оздоровительная работа по месту жительства населения</t>
  </si>
  <si>
    <t>Подпрограмма "Организация досуга детей и подростков на территории муниципального образования "Морозовское городское поселение Всеволожского муниципального района Ленинградской области"</t>
  </si>
  <si>
    <t>Основное мероприятие "Развитие  любительского художественного творчества"</t>
  </si>
  <si>
    <t>13 1 02 00000</t>
  </si>
  <si>
    <t>13 1 02 01320</t>
  </si>
  <si>
    <t>13 1 04 00000</t>
  </si>
  <si>
    <t>Основное мероприятие "Обеспечение безопасности"</t>
  </si>
  <si>
    <t>13 1 05 00000</t>
  </si>
  <si>
    <t>13 1 05 01350</t>
  </si>
  <si>
    <t>18 7 01 00060</t>
  </si>
  <si>
    <t>18 7 01 00080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</si>
  <si>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на 2016 год
</t>
  </si>
  <si>
    <t xml:space="preserve">ВЕДОМСТВЕННАЯ СТРУКТУРА
расходов бюджета муниципального образования  "Морозовское городское поселение 
Всеволожского муниципального района Ленинградской области"  на 2017-2018 годы
</t>
  </si>
  <si>
    <t>00</t>
  </si>
  <si>
    <t>Основное мероприятие "Улучшение условий тренировочного процесса"</t>
  </si>
  <si>
    <t>Улучшение условий тренировочного процесса</t>
  </si>
  <si>
    <t xml:space="preserve"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</t>
  </si>
  <si>
    <t>Муниципальная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</si>
  <si>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</si>
  <si>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</si>
  <si>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</si>
  <si>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</si>
  <si>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</si>
  <si>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</si>
  <si>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Бюджетные инвестиции</t>
  </si>
  <si>
    <t>410</t>
  </si>
  <si>
    <t>Расходы на выплаты персоналу казенных учреждений</t>
  </si>
  <si>
    <t>110</t>
  </si>
  <si>
    <t>Пособия, компенсации и иные социальные выплаты гражданам, кроме публичных нормативных обязательств</t>
  </si>
  <si>
    <t>320</t>
  </si>
  <si>
    <t>Исполнение судебных актов</t>
  </si>
  <si>
    <t xml:space="preserve"> Социальные выплаты гражданам, кроме публичных нормативных социальных выплат</t>
  </si>
  <si>
    <t xml:space="preserve">240 </t>
  </si>
  <si>
    <t xml:space="preserve">Бюджетные инвестиции  </t>
  </si>
  <si>
    <t>11406013130000430</t>
  </si>
  <si>
    <t>11406025130000430</t>
  </si>
  <si>
    <t>11690050130000100</t>
  </si>
  <si>
    <t>20705000130000180</t>
  </si>
  <si>
    <t>20203024130001151</t>
  </si>
  <si>
    <t xml:space="preserve">2020301513000151 </t>
  </si>
  <si>
    <t>20202216130000151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</si>
  <si>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</si>
  <si>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830</t>
  </si>
  <si>
    <t>18 7 01 07710</t>
  </si>
  <si>
    <t>Мероприятия по капитальному ремонту объектов культуры городских поселений Ленинградской области</t>
  </si>
  <si>
    <t>13 1 06 70350</t>
  </si>
  <si>
    <t>15 0 02 70140</t>
  </si>
  <si>
    <t>Ремонт автомобильных дорог общего пользования местного значения Ленинградской области</t>
  </si>
  <si>
    <t>Обеспечение мероприятий по переселению граждан из аварийного жилищного фонда за счет средств местного бюджета</t>
  </si>
  <si>
    <t xml:space="preserve"> Исполнение судебных актов</t>
  </si>
  <si>
    <t>20201001130000151</t>
  </si>
  <si>
    <t>11705050130000180</t>
  </si>
  <si>
    <t>11301995130000130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</si>
  <si>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</si>
  <si>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</si>
  <si>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</si>
  <si>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 из  Фонда  финансовой поддержки городских поселений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</si>
  <si>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</si>
  <si>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</si>
  <si>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Укрепление материально-технической базы </t>
  </si>
  <si>
    <t>Развитие  культурно-досуговой деятельности</t>
  </si>
  <si>
    <t xml:space="preserve"> Укрепление материально-технической базы</t>
  </si>
  <si>
    <t>17 4 01 51180</t>
  </si>
  <si>
    <t>17 4 01 71340</t>
  </si>
  <si>
    <t xml:space="preserve">Бюджетные инвестиции </t>
  </si>
  <si>
    <t xml:space="preserve">Развитие  культурно-досуговой деятельности </t>
  </si>
  <si>
    <t>Основное мероприятие "Массовая спортивно-оздоровительная работа по месту жительства населения"</t>
  </si>
  <si>
    <t>от 22 марта 2016 года №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</si>
</sst>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7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169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58" fillId="0" borderId="13" xfId="0" applyNumberFormat="1" applyFont="1" applyBorder="1" applyAlignment="1">
      <alignment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 vertical="center" wrapText="1"/>
    </xf>
    <xf numFmtId="49" fontId="59" fillId="0" borderId="10" xfId="0" applyNumberFormat="1" applyFont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169" fontId="59" fillId="0" borderId="10" xfId="0" applyNumberFormat="1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169" fontId="5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9" fillId="0" borderId="10" xfId="0" applyFont="1" applyFill="1" applyBorder="1" applyAlignment="1">
      <alignment horizontal="left" vertical="center" wrapText="1"/>
    </xf>
    <xf numFmtId="169" fontId="59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right" wrapText="1"/>
    </xf>
    <xf numFmtId="169" fontId="61" fillId="0" borderId="10" xfId="0" applyNumberFormat="1" applyFont="1" applyFill="1" applyBorder="1" applyAlignment="1">
      <alignment horizontal="right" wrapText="1"/>
    </xf>
    <xf numFmtId="0" fontId="63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right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right" vertical="center" wrapText="1"/>
    </xf>
    <xf numFmtId="49" fontId="68" fillId="0" borderId="10" xfId="0" applyNumberFormat="1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/>
    </xf>
    <xf numFmtId="169" fontId="59" fillId="0" borderId="10" xfId="0" applyNumberFormat="1" applyFont="1" applyFill="1" applyBorder="1" applyAlignment="1">
      <alignment horizontal="right"/>
    </xf>
    <xf numFmtId="0" fontId="63" fillId="0" borderId="10" xfId="0" applyFont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6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8" fillId="0" borderId="10" xfId="0" applyFont="1" applyFill="1" applyBorder="1" applyAlignment="1">
      <alignment vertical="center" wrapText="1"/>
    </xf>
    <xf numFmtId="169" fontId="58" fillId="0" borderId="10" xfId="0" applyNumberFormat="1" applyFont="1" applyFill="1" applyBorder="1" applyAlignment="1">
      <alignment horizontal="right" vertical="center" wrapText="1"/>
    </xf>
    <xf numFmtId="0" fontId="63" fillId="0" borderId="10" xfId="0" applyFont="1" applyFill="1" applyBorder="1" applyAlignment="1">
      <alignment vertical="center" wrapText="1"/>
    </xf>
    <xf numFmtId="169" fontId="59" fillId="0" borderId="10" xfId="0" applyNumberFormat="1" applyFont="1" applyFill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49" fontId="58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49" fontId="63" fillId="0" borderId="10" xfId="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59" fillId="0" borderId="10" xfId="0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58" fillId="0" borderId="10" xfId="0" applyFont="1" applyFill="1" applyBorder="1" applyAlignment="1">
      <alignment horizontal="left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49" fontId="63" fillId="0" borderId="10" xfId="0" applyNumberFormat="1" applyFont="1" applyFill="1" applyBorder="1" applyAlignment="1">
      <alignment horizontal="left" wrapText="1"/>
    </xf>
    <xf numFmtId="0" fontId="61" fillId="0" borderId="10" xfId="0" applyFont="1" applyBorder="1" applyAlignment="1">
      <alignment horizontal="left"/>
    </xf>
    <xf numFmtId="169" fontId="59" fillId="0" borderId="10" xfId="0" applyNumberFormat="1" applyFont="1" applyBorder="1" applyAlignment="1">
      <alignment horizontal="left"/>
    </xf>
    <xf numFmtId="3" fontId="59" fillId="0" borderId="10" xfId="0" applyNumberFormat="1" applyFont="1" applyBorder="1" applyAlignment="1">
      <alignment horizontal="left"/>
    </xf>
    <xf numFmtId="169" fontId="59" fillId="0" borderId="10" xfId="0" applyNumberFormat="1" applyFont="1" applyFill="1" applyBorder="1" applyAlignment="1">
      <alignment horizontal="left"/>
    </xf>
    <xf numFmtId="49" fontId="62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68" fillId="0" borderId="10" xfId="0" applyNumberFormat="1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49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61" fillId="34" borderId="10" xfId="0" applyFont="1" applyFill="1" applyBorder="1" applyAlignment="1">
      <alignment wrapText="1"/>
    </xf>
    <xf numFmtId="0" fontId="59" fillId="0" borderId="14" xfId="0" applyFont="1" applyBorder="1" applyAlignment="1">
      <alignment wrapText="1"/>
    </xf>
    <xf numFmtId="49" fontId="12" fillId="34" borderId="10" xfId="0" applyNumberFormat="1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left" wrapText="1"/>
    </xf>
    <xf numFmtId="0" fontId="1" fillId="0" borderId="10" xfId="53" applyFont="1" applyBorder="1" applyAlignment="1">
      <alignment vertical="top" wrapText="1"/>
      <protection/>
    </xf>
    <xf numFmtId="169" fontId="59" fillId="35" borderId="10" xfId="0" applyNumberFormat="1" applyFont="1" applyFill="1" applyBorder="1" applyAlignment="1">
      <alignment/>
    </xf>
    <xf numFmtId="169" fontId="58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9" fontId="61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Fill="1" applyBorder="1" applyAlignment="1">
      <alignment/>
    </xf>
    <xf numFmtId="169" fontId="59" fillId="0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59" fillId="0" borderId="0" xfId="0" applyFont="1" applyBorder="1" applyAlignment="1">
      <alignment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169" fontId="3" fillId="0" borderId="10" xfId="0" applyNumberFormat="1" applyFont="1" applyFill="1" applyBorder="1" applyAlignment="1">
      <alignment horizontal="right" wrapText="1"/>
    </xf>
    <xf numFmtId="169" fontId="59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49" fontId="70" fillId="0" borderId="10" xfId="0" applyNumberFormat="1" applyFont="1" applyBorder="1" applyAlignment="1">
      <alignment horizontal="left"/>
    </xf>
    <xf numFmtId="0" fontId="0" fillId="0" borderId="0" xfId="0" applyFill="1" applyAlignment="1">
      <alignment vertical="top"/>
    </xf>
    <xf numFmtId="169" fontId="58" fillId="35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 horizontal="right" vertical="top" wrapText="1"/>
    </xf>
    <xf numFmtId="169" fontId="59" fillId="0" borderId="10" xfId="54" applyNumberFormat="1" applyFont="1" applyFill="1" applyBorder="1">
      <alignment/>
      <protection/>
    </xf>
    <xf numFmtId="169" fontId="1" fillId="0" borderId="10" xfId="0" applyNumberFormat="1" applyFont="1" applyFill="1" applyBorder="1" applyAlignment="1">
      <alignment horizontal="right" vertical="top" wrapText="1"/>
    </xf>
    <xf numFmtId="169" fontId="58" fillId="0" borderId="10" xfId="54" applyNumberFormat="1" applyFont="1" applyFill="1" applyBorder="1">
      <alignment/>
      <protection/>
    </xf>
    <xf numFmtId="169" fontId="58" fillId="0" borderId="16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169" fontId="59" fillId="35" borderId="10" xfId="0" applyNumberFormat="1" applyFont="1" applyFill="1" applyBorder="1" applyAlignment="1">
      <alignment horizontal="right" vertical="center" wrapText="1"/>
    </xf>
    <xf numFmtId="169" fontId="63" fillId="0" borderId="10" xfId="0" applyNumberFormat="1" applyFont="1" applyFill="1" applyBorder="1" applyAlignment="1">
      <alignment/>
    </xf>
    <xf numFmtId="169" fontId="63" fillId="0" borderId="10" xfId="0" applyNumberFormat="1" applyFont="1" applyFill="1" applyBorder="1" applyAlignment="1">
      <alignment horizontal="right" vertical="center" wrapText="1"/>
    </xf>
    <xf numFmtId="168" fontId="3" fillId="34" borderId="12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0" borderId="0" xfId="0" applyBorder="1" applyAlignment="1">
      <alignment/>
    </xf>
    <xf numFmtId="169" fontId="3" fillId="34" borderId="12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wrapText="1"/>
    </xf>
    <xf numFmtId="169" fontId="1" fillId="35" borderId="10" xfId="0" applyNumberFormat="1" applyFont="1" applyFill="1" applyBorder="1" applyAlignment="1">
      <alignment horizontal="right"/>
    </xf>
    <xf numFmtId="169" fontId="59" fillId="35" borderId="10" xfId="0" applyNumberFormat="1" applyFont="1" applyFill="1" applyBorder="1" applyAlignment="1">
      <alignment horizontal="right"/>
    </xf>
    <xf numFmtId="49" fontId="1" fillId="0" borderId="10" xfId="53" applyNumberFormat="1" applyFont="1" applyBorder="1" applyAlignment="1">
      <alignment horizontal="center" vertical="top" wrapText="1"/>
      <protection/>
    </xf>
    <xf numFmtId="4" fontId="0" fillId="0" borderId="0" xfId="0" applyNumberFormat="1" applyAlignment="1">
      <alignment/>
    </xf>
    <xf numFmtId="169" fontId="3" fillId="0" borderId="12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16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9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9" fontId="2" fillId="33" borderId="12" xfId="0" applyNumberFormat="1" applyFont="1" applyFill="1" applyBorder="1" applyAlignment="1">
      <alignment horizontal="center" vertical="top" wrapText="1"/>
    </xf>
    <xf numFmtId="169" fontId="2" fillId="33" borderId="11" xfId="0" applyNumberFormat="1" applyFont="1" applyFill="1" applyBorder="1" applyAlignment="1">
      <alignment horizontal="center" vertical="top" wrapText="1"/>
    </xf>
    <xf numFmtId="169" fontId="7" fillId="33" borderId="12" xfId="0" applyNumberFormat="1" applyFont="1" applyFill="1" applyBorder="1" applyAlignment="1">
      <alignment horizontal="center" vertical="top" wrapText="1"/>
    </xf>
    <xf numFmtId="169" fontId="7" fillId="33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4.00390625" style="0" customWidth="1"/>
    <col min="2" max="2" width="35.625" style="0" customWidth="1"/>
    <col min="3" max="3" width="21.00390625" style="0" customWidth="1"/>
  </cols>
  <sheetData>
    <row r="1" spans="1:3" ht="15.75">
      <c r="A1" s="223" t="s">
        <v>55</v>
      </c>
      <c r="B1" s="223"/>
      <c r="C1" s="223"/>
    </row>
    <row r="2" spans="1:3" ht="15.75">
      <c r="A2" s="223" t="s">
        <v>20</v>
      </c>
      <c r="B2" s="223"/>
      <c r="C2" s="223"/>
    </row>
    <row r="3" spans="1:3" ht="15.75">
      <c r="A3" s="223" t="s">
        <v>21</v>
      </c>
      <c r="B3" s="223"/>
      <c r="C3" s="223"/>
    </row>
    <row r="4" spans="1:3" ht="15.75">
      <c r="A4" s="223" t="s">
        <v>823</v>
      </c>
      <c r="B4" s="223"/>
      <c r="C4" s="223"/>
    </row>
    <row r="5" spans="1:3" ht="12.75">
      <c r="A5" s="220"/>
      <c r="B5" s="220"/>
      <c r="C5" s="220"/>
    </row>
    <row r="6" spans="1:3" ht="15.75">
      <c r="A6" s="221" t="s">
        <v>56</v>
      </c>
      <c r="B6" s="221"/>
      <c r="C6" s="221"/>
    </row>
    <row r="7" spans="1:3" ht="15.75">
      <c r="A7" s="222" t="s">
        <v>57</v>
      </c>
      <c r="B7" s="222"/>
      <c r="C7" s="222"/>
    </row>
    <row r="8" spans="1:3" ht="15.75">
      <c r="A8" s="222" t="s">
        <v>450</v>
      </c>
      <c r="B8" s="222"/>
      <c r="C8" s="222"/>
    </row>
    <row r="10" spans="1:3" ht="12.75">
      <c r="A10" s="210" t="s">
        <v>36</v>
      </c>
      <c r="B10" s="211" t="s">
        <v>34</v>
      </c>
      <c r="C10" s="212" t="s">
        <v>58</v>
      </c>
    </row>
    <row r="11" spans="1:3" ht="12.75">
      <c r="A11" s="210"/>
      <c r="B11" s="211"/>
      <c r="C11" s="213"/>
    </row>
    <row r="12" spans="1:3" ht="12.75">
      <c r="A12" s="218" t="s">
        <v>59</v>
      </c>
      <c r="B12" s="211" t="s">
        <v>60</v>
      </c>
      <c r="C12" s="219">
        <f>'Прил.7 Прогр.2016'!E387-'прил. 3 Доходы 2016'!C38</f>
        <v>13878.51999999999</v>
      </c>
    </row>
    <row r="13" spans="1:3" ht="36.75" customHeight="1">
      <c r="A13" s="218"/>
      <c r="B13" s="211"/>
      <c r="C13" s="219"/>
    </row>
    <row r="14" spans="1:3" ht="12.75">
      <c r="A14" s="214"/>
      <c r="B14" s="215" t="s">
        <v>61</v>
      </c>
      <c r="C14" s="216">
        <f>C12</f>
        <v>13878.51999999999</v>
      </c>
    </row>
    <row r="15" spans="1:3" ht="32.25" customHeight="1">
      <c r="A15" s="214"/>
      <c r="B15" s="215"/>
      <c r="C15" s="217"/>
    </row>
  </sheetData>
  <sheetProtection/>
  <mergeCells count="17">
    <mergeCell ref="A5:C5"/>
    <mergeCell ref="A6:C6"/>
    <mergeCell ref="A7:C7"/>
    <mergeCell ref="A8:C8"/>
    <mergeCell ref="A1:C1"/>
    <mergeCell ref="A2:C2"/>
    <mergeCell ref="A3:C3"/>
    <mergeCell ref="A4:C4"/>
    <mergeCell ref="A10:A11"/>
    <mergeCell ref="B10:B11"/>
    <mergeCell ref="C10:C11"/>
    <mergeCell ref="A14:A15"/>
    <mergeCell ref="B14:B15"/>
    <mergeCell ref="C14:C15"/>
    <mergeCell ref="A12:A13"/>
    <mergeCell ref="B12:B13"/>
    <mergeCell ref="C12:C13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8"/>
  <sheetViews>
    <sheetView zoomScale="95" zoomScaleNormal="95" zoomScalePageLayoutView="0" workbookViewId="0" topLeftCell="A1">
      <selection activeCell="A6" sqref="A6:H6"/>
    </sheetView>
  </sheetViews>
  <sheetFormatPr defaultColWidth="9.00390625" defaultRowHeight="12.75"/>
  <cols>
    <col min="1" max="1" width="65.875" style="0" customWidth="1"/>
    <col min="2" max="2" width="7.625" style="0" customWidth="1"/>
    <col min="3" max="3" width="5.625" style="0" customWidth="1"/>
    <col min="4" max="4" width="4.625" style="0" customWidth="1"/>
    <col min="5" max="5" width="15.75390625" style="0" customWidth="1"/>
    <col min="6" max="6" width="6.125" style="0" customWidth="1"/>
    <col min="7" max="7" width="12.625" style="0" customWidth="1"/>
    <col min="8" max="8" width="13.375" style="0" customWidth="1"/>
  </cols>
  <sheetData>
    <row r="1" spans="1:8" ht="15.75">
      <c r="A1" s="223" t="s">
        <v>85</v>
      </c>
      <c r="B1" s="223"/>
      <c r="C1" s="223"/>
      <c r="D1" s="223"/>
      <c r="E1" s="223"/>
      <c r="F1" s="223"/>
      <c r="G1" s="223"/>
      <c r="H1" s="223"/>
    </row>
    <row r="2" spans="1:8" ht="15.75">
      <c r="A2" s="223" t="s">
        <v>20</v>
      </c>
      <c r="B2" s="223"/>
      <c r="C2" s="223"/>
      <c r="D2" s="223"/>
      <c r="E2" s="223"/>
      <c r="F2" s="223"/>
      <c r="G2" s="223"/>
      <c r="H2" s="223"/>
    </row>
    <row r="3" spans="1:8" ht="15.75">
      <c r="A3" s="223" t="s">
        <v>21</v>
      </c>
      <c r="B3" s="223"/>
      <c r="C3" s="223"/>
      <c r="D3" s="223"/>
      <c r="E3" s="223"/>
      <c r="F3" s="223"/>
      <c r="G3" s="223"/>
      <c r="H3" s="223"/>
    </row>
    <row r="4" spans="1:8" ht="15.75">
      <c r="A4" s="223" t="s">
        <v>578</v>
      </c>
      <c r="B4" s="223"/>
      <c r="C4" s="223"/>
      <c r="D4" s="223"/>
      <c r="E4" s="223"/>
      <c r="F4" s="223"/>
      <c r="G4" s="223"/>
      <c r="H4" s="22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54.75" customHeight="1">
      <c r="A6" s="233" t="s">
        <v>768</v>
      </c>
      <c r="B6" s="234"/>
      <c r="C6" s="234"/>
      <c r="D6" s="234"/>
      <c r="E6" s="234"/>
      <c r="F6" s="234"/>
      <c r="G6" s="234"/>
      <c r="H6" s="234"/>
    </row>
    <row r="8" spans="1:8" ht="31.5">
      <c r="A8" s="48" t="s">
        <v>34</v>
      </c>
      <c r="B8" s="48" t="s">
        <v>151</v>
      </c>
      <c r="C8" s="48" t="s">
        <v>152</v>
      </c>
      <c r="D8" s="48" t="s">
        <v>153</v>
      </c>
      <c r="E8" s="48" t="s">
        <v>146</v>
      </c>
      <c r="F8" s="48" t="s">
        <v>147</v>
      </c>
      <c r="G8" s="46" t="s">
        <v>580</v>
      </c>
      <c r="H8" s="46" t="s">
        <v>579</v>
      </c>
    </row>
    <row r="9" spans="1:8" ht="47.25" customHeight="1">
      <c r="A9" s="45" t="s">
        <v>154</v>
      </c>
      <c r="B9" s="49" t="s">
        <v>155</v>
      </c>
      <c r="C9" s="50"/>
      <c r="D9" s="50"/>
      <c r="E9" s="50"/>
      <c r="F9" s="50"/>
      <c r="G9" s="172">
        <f>G10+G27</f>
        <v>3901.1</v>
      </c>
      <c r="H9" s="172">
        <f>H10+H27</f>
        <v>3950.5</v>
      </c>
    </row>
    <row r="10" spans="1:8" ht="22.5" customHeight="1">
      <c r="A10" s="51" t="s">
        <v>23</v>
      </c>
      <c r="B10" s="52" t="s">
        <v>155</v>
      </c>
      <c r="C10" s="50"/>
      <c r="D10" s="50"/>
      <c r="E10" s="83" t="s">
        <v>714</v>
      </c>
      <c r="F10" s="50"/>
      <c r="G10" s="61">
        <f>G11+G20</f>
        <v>3844.7</v>
      </c>
      <c r="H10" s="61">
        <f>H11+H20</f>
        <v>3888.5</v>
      </c>
    </row>
    <row r="11" spans="1:8" ht="28.5" customHeight="1">
      <c r="A11" s="55" t="s">
        <v>157</v>
      </c>
      <c r="B11" s="52" t="s">
        <v>155</v>
      </c>
      <c r="C11" s="50"/>
      <c r="D11" s="50"/>
      <c r="E11" s="78" t="s">
        <v>715</v>
      </c>
      <c r="F11" s="50"/>
      <c r="G11" s="61">
        <f>G13+G16</f>
        <v>3325.2</v>
      </c>
      <c r="H11" s="61">
        <f>H13+H16</f>
        <v>3354.2</v>
      </c>
    </row>
    <row r="12" spans="1:8" ht="28.5" customHeight="1">
      <c r="A12" s="51" t="s">
        <v>173</v>
      </c>
      <c r="B12" s="52" t="s">
        <v>155</v>
      </c>
      <c r="C12" s="105"/>
      <c r="D12" s="105"/>
      <c r="E12" s="105" t="s">
        <v>716</v>
      </c>
      <c r="F12" s="105"/>
      <c r="G12" s="61">
        <f aca="true" t="shared" si="0" ref="G12:H14">G13</f>
        <v>1428</v>
      </c>
      <c r="H12" s="61">
        <f t="shared" si="0"/>
        <v>1457</v>
      </c>
    </row>
    <row r="13" spans="1:8" ht="31.5" customHeight="1">
      <c r="A13" s="51" t="s">
        <v>1</v>
      </c>
      <c r="B13" s="52" t="s">
        <v>155</v>
      </c>
      <c r="C13" s="52" t="s">
        <v>158</v>
      </c>
      <c r="D13" s="52" t="s">
        <v>159</v>
      </c>
      <c r="E13" s="56"/>
      <c r="F13" s="50"/>
      <c r="G13" s="61">
        <f t="shared" si="0"/>
        <v>1428</v>
      </c>
      <c r="H13" s="61">
        <f t="shared" si="0"/>
        <v>1457</v>
      </c>
    </row>
    <row r="14" spans="1:8" ht="63">
      <c r="A14" s="51" t="s">
        <v>160</v>
      </c>
      <c r="B14" s="52" t="s">
        <v>155</v>
      </c>
      <c r="C14" s="52" t="s">
        <v>158</v>
      </c>
      <c r="D14" s="52" t="s">
        <v>159</v>
      </c>
      <c r="E14" s="83" t="s">
        <v>717</v>
      </c>
      <c r="F14" s="50"/>
      <c r="G14" s="61">
        <f t="shared" si="0"/>
        <v>1428</v>
      </c>
      <c r="H14" s="61">
        <f t="shared" si="0"/>
        <v>1457</v>
      </c>
    </row>
    <row r="15" spans="1:8" ht="31.5">
      <c r="A15" s="51" t="s">
        <v>161</v>
      </c>
      <c r="B15" s="52" t="s">
        <v>155</v>
      </c>
      <c r="C15" s="52" t="s">
        <v>158</v>
      </c>
      <c r="D15" s="52" t="s">
        <v>159</v>
      </c>
      <c r="E15" s="83" t="s">
        <v>717</v>
      </c>
      <c r="F15" s="50">
        <v>121</v>
      </c>
      <c r="G15" s="61">
        <v>1428</v>
      </c>
      <c r="H15" s="61">
        <v>1457</v>
      </c>
    </row>
    <row r="16" spans="1:8" ht="47.25">
      <c r="A16" s="51" t="s">
        <v>1</v>
      </c>
      <c r="B16" s="52" t="s">
        <v>155</v>
      </c>
      <c r="C16" s="52" t="s">
        <v>158</v>
      </c>
      <c r="D16" s="52" t="s">
        <v>159</v>
      </c>
      <c r="E16" s="50"/>
      <c r="F16" s="50"/>
      <c r="G16" s="61">
        <f>G17+G19</f>
        <v>1897.2</v>
      </c>
      <c r="H16" s="61">
        <f>H17+H19</f>
        <v>1897.2</v>
      </c>
    </row>
    <row r="17" spans="1:8" ht="47.25">
      <c r="A17" s="51" t="s">
        <v>162</v>
      </c>
      <c r="B17" s="52" t="s">
        <v>155</v>
      </c>
      <c r="C17" s="52" t="s">
        <v>158</v>
      </c>
      <c r="D17" s="52" t="s">
        <v>159</v>
      </c>
      <c r="E17" s="83" t="s">
        <v>718</v>
      </c>
      <c r="F17" s="53"/>
      <c r="G17" s="61">
        <f>G18</f>
        <v>13.2</v>
      </c>
      <c r="H17" s="61">
        <f>H18</f>
        <v>13.2</v>
      </c>
    </row>
    <row r="18" spans="1:8" ht="31.5">
      <c r="A18" s="51" t="s">
        <v>163</v>
      </c>
      <c r="B18" s="52" t="s">
        <v>155</v>
      </c>
      <c r="C18" s="52" t="s">
        <v>158</v>
      </c>
      <c r="D18" s="52" t="s">
        <v>159</v>
      </c>
      <c r="E18" s="83" t="s">
        <v>718</v>
      </c>
      <c r="F18" s="53">
        <v>122</v>
      </c>
      <c r="G18" s="61">
        <v>13.2</v>
      </c>
      <c r="H18" s="61">
        <v>13.2</v>
      </c>
    </row>
    <row r="19" spans="1:8" ht="63">
      <c r="A19" s="51" t="s">
        <v>430</v>
      </c>
      <c r="B19" s="52" t="s">
        <v>155</v>
      </c>
      <c r="C19" s="106" t="s">
        <v>158</v>
      </c>
      <c r="D19" s="106" t="s">
        <v>159</v>
      </c>
      <c r="E19" s="83" t="s">
        <v>718</v>
      </c>
      <c r="F19" s="83">
        <v>123</v>
      </c>
      <c r="G19" s="61">
        <v>1884</v>
      </c>
      <c r="H19" s="61">
        <v>1884</v>
      </c>
    </row>
    <row r="20" spans="1:8" ht="31.5">
      <c r="A20" s="55" t="s">
        <v>164</v>
      </c>
      <c r="B20" s="52" t="s">
        <v>155</v>
      </c>
      <c r="C20" s="52" t="s">
        <v>158</v>
      </c>
      <c r="D20" s="52" t="s">
        <v>159</v>
      </c>
      <c r="E20" s="78" t="s">
        <v>746</v>
      </c>
      <c r="F20" s="50"/>
      <c r="G20" s="61">
        <f>G22</f>
        <v>519.5</v>
      </c>
      <c r="H20" s="61">
        <f>H22</f>
        <v>534.3</v>
      </c>
    </row>
    <row r="21" spans="1:8" ht="15.75">
      <c r="A21" s="51" t="s">
        <v>173</v>
      </c>
      <c r="B21" s="52" t="s">
        <v>155</v>
      </c>
      <c r="C21" s="105"/>
      <c r="D21" s="105"/>
      <c r="E21" s="105" t="s">
        <v>716</v>
      </c>
      <c r="F21" s="50"/>
      <c r="G21" s="61">
        <f>G22</f>
        <v>519.5</v>
      </c>
      <c r="H21" s="61">
        <f>H22</f>
        <v>534.3</v>
      </c>
    </row>
    <row r="22" spans="1:8" ht="47.25">
      <c r="A22" s="51" t="s">
        <v>1</v>
      </c>
      <c r="B22" s="52" t="s">
        <v>155</v>
      </c>
      <c r="C22" s="52" t="s">
        <v>158</v>
      </c>
      <c r="D22" s="52" t="s">
        <v>159</v>
      </c>
      <c r="E22" s="50"/>
      <c r="F22" s="50"/>
      <c r="G22" s="61">
        <f>G23</f>
        <v>519.5</v>
      </c>
      <c r="H22" s="61">
        <f>H23</f>
        <v>534.3</v>
      </c>
    </row>
    <row r="23" spans="1:8" ht="63">
      <c r="A23" s="51" t="s">
        <v>166</v>
      </c>
      <c r="B23" s="52" t="s">
        <v>155</v>
      </c>
      <c r="C23" s="52" t="s">
        <v>158</v>
      </c>
      <c r="D23" s="52" t="s">
        <v>159</v>
      </c>
      <c r="E23" s="83" t="s">
        <v>724</v>
      </c>
      <c r="F23" s="50"/>
      <c r="G23" s="61">
        <f>G24+G25+G26</f>
        <v>519.5</v>
      </c>
      <c r="H23" s="61">
        <f>H24+H25+H26</f>
        <v>534.3</v>
      </c>
    </row>
    <row r="24" spans="1:8" ht="31.5">
      <c r="A24" s="51" t="s">
        <v>168</v>
      </c>
      <c r="B24" s="52" t="s">
        <v>155</v>
      </c>
      <c r="C24" s="52" t="s">
        <v>158</v>
      </c>
      <c r="D24" s="52" t="s">
        <v>159</v>
      </c>
      <c r="E24" s="83" t="s">
        <v>724</v>
      </c>
      <c r="F24" s="50">
        <v>242</v>
      </c>
      <c r="G24" s="61">
        <v>79.5</v>
      </c>
      <c r="H24" s="61">
        <v>84.3</v>
      </c>
    </row>
    <row r="25" spans="1:8" ht="31.5">
      <c r="A25" s="51" t="s">
        <v>169</v>
      </c>
      <c r="B25" s="52" t="s">
        <v>155</v>
      </c>
      <c r="C25" s="52" t="s">
        <v>158</v>
      </c>
      <c r="D25" s="52" t="s">
        <v>159</v>
      </c>
      <c r="E25" s="83" t="s">
        <v>724</v>
      </c>
      <c r="F25" s="50">
        <v>244</v>
      </c>
      <c r="G25" s="61">
        <v>430</v>
      </c>
      <c r="H25" s="61">
        <v>440</v>
      </c>
    </row>
    <row r="26" spans="1:8" ht="15.75">
      <c r="A26" s="51" t="s">
        <v>170</v>
      </c>
      <c r="B26" s="52" t="s">
        <v>155</v>
      </c>
      <c r="C26" s="52" t="s">
        <v>158</v>
      </c>
      <c r="D26" s="52" t="s">
        <v>159</v>
      </c>
      <c r="E26" s="83" t="s">
        <v>724</v>
      </c>
      <c r="F26" s="50">
        <v>852</v>
      </c>
      <c r="G26" s="61">
        <v>10</v>
      </c>
      <c r="H26" s="61">
        <v>10</v>
      </c>
    </row>
    <row r="27" spans="1:8" ht="53.25" customHeight="1">
      <c r="A27" s="51" t="s">
        <v>171</v>
      </c>
      <c r="B27" s="52" t="s">
        <v>155</v>
      </c>
      <c r="C27" s="52"/>
      <c r="D27" s="52"/>
      <c r="E27" s="83" t="s">
        <v>729</v>
      </c>
      <c r="F27" s="50"/>
      <c r="G27" s="61">
        <f>G28</f>
        <v>56.4</v>
      </c>
      <c r="H27" s="61">
        <f>H28</f>
        <v>62</v>
      </c>
    </row>
    <row r="28" spans="1:8" ht="15.75">
      <c r="A28" s="51" t="s">
        <v>173</v>
      </c>
      <c r="B28" s="52" t="s">
        <v>155</v>
      </c>
      <c r="C28" s="52"/>
      <c r="D28" s="52"/>
      <c r="E28" s="83" t="s">
        <v>728</v>
      </c>
      <c r="F28" s="50"/>
      <c r="G28" s="61">
        <f>G31</f>
        <v>56.4</v>
      </c>
      <c r="H28" s="61">
        <f>H31</f>
        <v>62</v>
      </c>
    </row>
    <row r="29" spans="1:8" ht="15.75">
      <c r="A29" s="51" t="s">
        <v>173</v>
      </c>
      <c r="B29" s="52" t="s">
        <v>155</v>
      </c>
      <c r="C29" s="105"/>
      <c r="D29" s="105"/>
      <c r="E29" s="105" t="s">
        <v>727</v>
      </c>
      <c r="F29" s="50"/>
      <c r="G29" s="61">
        <f>G30</f>
        <v>56.4</v>
      </c>
      <c r="H29" s="61">
        <f>H30</f>
        <v>62</v>
      </c>
    </row>
    <row r="30" spans="1:8" ht="110.25">
      <c r="A30" s="57" t="s">
        <v>175</v>
      </c>
      <c r="B30" s="52" t="s">
        <v>155</v>
      </c>
      <c r="C30" s="52"/>
      <c r="D30" s="52"/>
      <c r="E30" s="83" t="s">
        <v>742</v>
      </c>
      <c r="F30" s="50"/>
      <c r="G30" s="61">
        <f>G32</f>
        <v>56.4</v>
      </c>
      <c r="H30" s="61">
        <f>H32</f>
        <v>62</v>
      </c>
    </row>
    <row r="31" spans="1:8" ht="47.25">
      <c r="A31" s="51" t="s">
        <v>1</v>
      </c>
      <c r="B31" s="52" t="s">
        <v>155</v>
      </c>
      <c r="C31" s="52" t="s">
        <v>158</v>
      </c>
      <c r="D31" s="52" t="s">
        <v>159</v>
      </c>
      <c r="E31" s="53"/>
      <c r="F31" s="50"/>
      <c r="G31" s="61">
        <f>G30</f>
        <v>56.4</v>
      </c>
      <c r="H31" s="61">
        <f>H30</f>
        <v>62</v>
      </c>
    </row>
    <row r="32" spans="1:8" ht="15.75">
      <c r="A32" s="2" t="s">
        <v>33</v>
      </c>
      <c r="B32" s="52" t="s">
        <v>155</v>
      </c>
      <c r="C32" s="52" t="s">
        <v>158</v>
      </c>
      <c r="D32" s="52" t="s">
        <v>159</v>
      </c>
      <c r="E32" s="83" t="s">
        <v>742</v>
      </c>
      <c r="F32" s="50">
        <v>540</v>
      </c>
      <c r="G32" s="98">
        <v>56.4</v>
      </c>
      <c r="H32" s="98">
        <v>62</v>
      </c>
    </row>
    <row r="33" spans="1:8" ht="47.25">
      <c r="A33" s="45" t="s">
        <v>177</v>
      </c>
      <c r="B33" s="49" t="s">
        <v>29</v>
      </c>
      <c r="C33" s="52"/>
      <c r="D33" s="52"/>
      <c r="E33" s="50"/>
      <c r="F33" s="50"/>
      <c r="G33" s="172">
        <f>G34+G68+G143+G187+G201+G212+G221+G247+G216</f>
        <v>91953.2</v>
      </c>
      <c r="H33" s="172">
        <f>H34+H68+H143+H187+H201+H212+H221+H247+H216</f>
        <v>105082.1</v>
      </c>
    </row>
    <row r="34" spans="1:8" ht="63">
      <c r="A34" s="57" t="s">
        <v>444</v>
      </c>
      <c r="B34" s="52" t="s">
        <v>29</v>
      </c>
      <c r="C34" s="52"/>
      <c r="D34" s="52"/>
      <c r="E34" s="50" t="s">
        <v>433</v>
      </c>
      <c r="F34" s="50"/>
      <c r="G34" s="61">
        <f>G35+G38+G43+G47+G52+G56+G60+G63</f>
        <v>9360</v>
      </c>
      <c r="H34" s="61">
        <f>H35+H38+H43+H47+H52+H56+H60+H63</f>
        <v>18206</v>
      </c>
    </row>
    <row r="35" spans="1:8" ht="15.75" hidden="1">
      <c r="A35" s="57" t="s">
        <v>3</v>
      </c>
      <c r="B35" s="52" t="s">
        <v>29</v>
      </c>
      <c r="C35" s="52" t="s">
        <v>181</v>
      </c>
      <c r="D35" s="52" t="s">
        <v>182</v>
      </c>
      <c r="E35" s="50"/>
      <c r="F35" s="50"/>
      <c r="G35" s="61">
        <f>G36</f>
        <v>0</v>
      </c>
      <c r="H35" s="61">
        <f>H36</f>
        <v>0</v>
      </c>
    </row>
    <row r="36" spans="1:8" ht="31.5" hidden="1">
      <c r="A36" s="57" t="s">
        <v>183</v>
      </c>
      <c r="B36" s="52" t="s">
        <v>29</v>
      </c>
      <c r="C36" s="52" t="s">
        <v>181</v>
      </c>
      <c r="D36" s="52" t="s">
        <v>182</v>
      </c>
      <c r="E36" s="50" t="s">
        <v>407</v>
      </c>
      <c r="F36" s="50"/>
      <c r="G36" s="61">
        <f>G37</f>
        <v>0</v>
      </c>
      <c r="H36" s="61">
        <f>H37</f>
        <v>0</v>
      </c>
    </row>
    <row r="37" spans="1:8" ht="31.5" hidden="1">
      <c r="A37" s="57" t="s">
        <v>169</v>
      </c>
      <c r="B37" s="52" t="s">
        <v>29</v>
      </c>
      <c r="C37" s="52" t="s">
        <v>181</v>
      </c>
      <c r="D37" s="52" t="s">
        <v>182</v>
      </c>
      <c r="E37" s="50" t="s">
        <v>407</v>
      </c>
      <c r="F37" s="50">
        <v>244</v>
      </c>
      <c r="G37" s="61">
        <v>0</v>
      </c>
      <c r="H37" s="61">
        <v>0</v>
      </c>
    </row>
    <row r="38" spans="1:8" ht="15.75">
      <c r="A38" s="2" t="s">
        <v>6</v>
      </c>
      <c r="B38" s="52" t="s">
        <v>29</v>
      </c>
      <c r="C38" s="52" t="s">
        <v>185</v>
      </c>
      <c r="D38" s="52" t="s">
        <v>159</v>
      </c>
      <c r="E38" s="50"/>
      <c r="F38" s="50"/>
      <c r="G38" s="61">
        <f>G40</f>
        <v>3002</v>
      </c>
      <c r="H38" s="61">
        <f>H40</f>
        <v>4210.1</v>
      </c>
    </row>
    <row r="39" spans="1:8" ht="15.75">
      <c r="A39" s="2"/>
      <c r="B39" s="52"/>
      <c r="C39" s="52"/>
      <c r="D39" s="52"/>
      <c r="E39" s="50"/>
      <c r="F39" s="50"/>
      <c r="G39" s="61"/>
      <c r="H39" s="61"/>
    </row>
    <row r="40" spans="1:8" ht="31.5">
      <c r="A40" s="57" t="s">
        <v>186</v>
      </c>
      <c r="B40" s="52" t="s">
        <v>29</v>
      </c>
      <c r="C40" s="52" t="s">
        <v>185</v>
      </c>
      <c r="D40" s="52" t="s">
        <v>159</v>
      </c>
      <c r="E40" s="50" t="s">
        <v>408</v>
      </c>
      <c r="F40" s="50"/>
      <c r="G40" s="61">
        <f>G41+G42</f>
        <v>3002</v>
      </c>
      <c r="H40" s="61">
        <f>H41+H42</f>
        <v>4210.1</v>
      </c>
    </row>
    <row r="41" spans="1:8" ht="31.5">
      <c r="A41" s="2" t="s">
        <v>187</v>
      </c>
      <c r="B41" s="52" t="s">
        <v>29</v>
      </c>
      <c r="C41" s="52" t="s">
        <v>185</v>
      </c>
      <c r="D41" s="52" t="s">
        <v>159</v>
      </c>
      <c r="E41" s="50" t="s">
        <v>408</v>
      </c>
      <c r="F41" s="50">
        <v>243</v>
      </c>
      <c r="G41" s="61">
        <v>650</v>
      </c>
      <c r="H41" s="61">
        <v>1700</v>
      </c>
    </row>
    <row r="42" spans="1:8" ht="31.5">
      <c r="A42" s="57" t="s">
        <v>169</v>
      </c>
      <c r="B42" s="52" t="s">
        <v>29</v>
      </c>
      <c r="C42" s="52" t="s">
        <v>185</v>
      </c>
      <c r="D42" s="52" t="s">
        <v>159</v>
      </c>
      <c r="E42" s="50" t="s">
        <v>408</v>
      </c>
      <c r="F42" s="50">
        <v>244</v>
      </c>
      <c r="G42" s="61">
        <v>2352</v>
      </c>
      <c r="H42" s="61">
        <v>2510.1</v>
      </c>
    </row>
    <row r="43" spans="1:8" ht="15.75">
      <c r="A43" s="57" t="s">
        <v>3</v>
      </c>
      <c r="B43" s="52" t="s">
        <v>29</v>
      </c>
      <c r="C43" s="52" t="s">
        <v>181</v>
      </c>
      <c r="D43" s="52" t="s">
        <v>182</v>
      </c>
      <c r="E43" s="54"/>
      <c r="F43" s="54"/>
      <c r="G43" s="61">
        <f>G45</f>
        <v>0</v>
      </c>
      <c r="H43" s="61">
        <f>H45</f>
        <v>0</v>
      </c>
    </row>
    <row r="44" spans="1:8" ht="15.75">
      <c r="A44" s="57"/>
      <c r="B44" s="52"/>
      <c r="C44" s="52"/>
      <c r="D44" s="52"/>
      <c r="E44" s="54"/>
      <c r="F44" s="54"/>
      <c r="G44" s="61"/>
      <c r="H44" s="61"/>
    </row>
    <row r="45" spans="1:8" ht="31.5">
      <c r="A45" s="57" t="s">
        <v>188</v>
      </c>
      <c r="B45" s="52" t="s">
        <v>29</v>
      </c>
      <c r="C45" s="52" t="s">
        <v>181</v>
      </c>
      <c r="D45" s="52" t="s">
        <v>182</v>
      </c>
      <c r="E45" s="50" t="s">
        <v>409</v>
      </c>
      <c r="F45" s="50"/>
      <c r="G45" s="61">
        <f>G46</f>
        <v>0</v>
      </c>
      <c r="H45" s="61">
        <f>H46</f>
        <v>0</v>
      </c>
    </row>
    <row r="46" spans="1:8" ht="31.5">
      <c r="A46" s="57" t="s">
        <v>169</v>
      </c>
      <c r="B46" s="52" t="s">
        <v>29</v>
      </c>
      <c r="C46" s="52" t="s">
        <v>181</v>
      </c>
      <c r="D46" s="52" t="s">
        <v>182</v>
      </c>
      <c r="E46" s="50" t="s">
        <v>409</v>
      </c>
      <c r="F46" s="50">
        <v>244</v>
      </c>
      <c r="G46" s="61">
        <v>0</v>
      </c>
      <c r="H46" s="61">
        <v>0</v>
      </c>
    </row>
    <row r="47" spans="1:8" ht="15.75">
      <c r="A47" s="57" t="s">
        <v>5</v>
      </c>
      <c r="B47" s="52" t="s">
        <v>29</v>
      </c>
      <c r="C47" s="52" t="s">
        <v>185</v>
      </c>
      <c r="D47" s="52" t="s">
        <v>190</v>
      </c>
      <c r="E47" s="54"/>
      <c r="F47" s="54"/>
      <c r="G47" s="61">
        <f>G49</f>
        <v>3750</v>
      </c>
      <c r="H47" s="61">
        <f>H49</f>
        <v>4743.6</v>
      </c>
    </row>
    <row r="48" spans="1:8" ht="15.75">
      <c r="A48" s="57"/>
      <c r="B48" s="52"/>
      <c r="C48" s="52"/>
      <c r="D48" s="52"/>
      <c r="E48" s="54"/>
      <c r="F48" s="54"/>
      <c r="G48" s="61"/>
      <c r="H48" s="61"/>
    </row>
    <row r="49" spans="1:8" ht="31.5">
      <c r="A49" s="57" t="s">
        <v>188</v>
      </c>
      <c r="B49" s="52" t="s">
        <v>29</v>
      </c>
      <c r="C49" s="52" t="s">
        <v>185</v>
      </c>
      <c r="D49" s="52" t="s">
        <v>190</v>
      </c>
      <c r="E49" s="50" t="s">
        <v>409</v>
      </c>
      <c r="F49" s="54"/>
      <c r="G49" s="61">
        <f>G51+G50</f>
        <v>3750</v>
      </c>
      <c r="H49" s="61">
        <f>H51+H50</f>
        <v>4743.6</v>
      </c>
    </row>
    <row r="50" spans="1:8" ht="31.5" hidden="1">
      <c r="A50" s="2" t="s">
        <v>187</v>
      </c>
      <c r="B50" s="52" t="s">
        <v>29</v>
      </c>
      <c r="C50" s="52" t="s">
        <v>185</v>
      </c>
      <c r="D50" s="52" t="s">
        <v>190</v>
      </c>
      <c r="E50" s="50" t="s">
        <v>409</v>
      </c>
      <c r="F50" s="50">
        <v>243</v>
      </c>
      <c r="G50" s="61">
        <v>0</v>
      </c>
      <c r="H50" s="61">
        <v>0</v>
      </c>
    </row>
    <row r="51" spans="1:8" ht="31.5">
      <c r="A51" s="11" t="s">
        <v>585</v>
      </c>
      <c r="B51" s="52" t="s">
        <v>29</v>
      </c>
      <c r="C51" s="52" t="s">
        <v>185</v>
      </c>
      <c r="D51" s="52" t="s">
        <v>190</v>
      </c>
      <c r="E51" s="50" t="s">
        <v>409</v>
      </c>
      <c r="F51" s="60">
        <v>414</v>
      </c>
      <c r="G51" s="61">
        <v>3750</v>
      </c>
      <c r="H51" s="61">
        <v>4743.6</v>
      </c>
    </row>
    <row r="52" spans="1:8" ht="15.75">
      <c r="A52" s="57" t="s">
        <v>5</v>
      </c>
      <c r="B52" s="52" t="s">
        <v>29</v>
      </c>
      <c r="C52" s="52" t="s">
        <v>185</v>
      </c>
      <c r="D52" s="52" t="s">
        <v>190</v>
      </c>
      <c r="E52" s="54"/>
      <c r="F52" s="54"/>
      <c r="G52" s="61">
        <f>G54</f>
        <v>0</v>
      </c>
      <c r="H52" s="61">
        <f>H54</f>
        <v>1970</v>
      </c>
    </row>
    <row r="53" spans="1:8" ht="15.75">
      <c r="A53" s="57"/>
      <c r="B53" s="52"/>
      <c r="C53" s="52"/>
      <c r="D53" s="52"/>
      <c r="E53" s="54"/>
      <c r="F53" s="54"/>
      <c r="G53" s="61"/>
      <c r="H53" s="61"/>
    </row>
    <row r="54" spans="1:8" ht="31.5">
      <c r="A54" s="57" t="s">
        <v>192</v>
      </c>
      <c r="B54" s="52" t="s">
        <v>29</v>
      </c>
      <c r="C54" s="52" t="s">
        <v>185</v>
      </c>
      <c r="D54" s="52" t="s">
        <v>190</v>
      </c>
      <c r="E54" s="50" t="s">
        <v>410</v>
      </c>
      <c r="F54" s="50"/>
      <c r="G54" s="61">
        <f>G55</f>
        <v>0</v>
      </c>
      <c r="H54" s="61">
        <f>H55</f>
        <v>1970</v>
      </c>
    </row>
    <row r="55" spans="1:8" ht="31.5">
      <c r="A55" s="2" t="s">
        <v>187</v>
      </c>
      <c r="B55" s="52" t="s">
        <v>29</v>
      </c>
      <c r="C55" s="52" t="s">
        <v>185</v>
      </c>
      <c r="D55" s="52" t="s">
        <v>190</v>
      </c>
      <c r="E55" s="50" t="s">
        <v>410</v>
      </c>
      <c r="F55" s="50">
        <v>243</v>
      </c>
      <c r="G55" s="61">
        <v>0</v>
      </c>
      <c r="H55" s="61">
        <v>1970</v>
      </c>
    </row>
    <row r="56" spans="1:8" ht="15.75">
      <c r="A56" s="2" t="s">
        <v>4</v>
      </c>
      <c r="B56" s="52" t="s">
        <v>29</v>
      </c>
      <c r="C56" s="52" t="s">
        <v>185</v>
      </c>
      <c r="D56" s="52" t="s">
        <v>158</v>
      </c>
      <c r="E56" s="54"/>
      <c r="F56" s="54"/>
      <c r="G56" s="61">
        <f>G58</f>
        <v>400</v>
      </c>
      <c r="H56" s="61">
        <f>H58</f>
        <v>5024.3</v>
      </c>
    </row>
    <row r="57" spans="1:8" ht="15.75">
      <c r="A57" s="2"/>
      <c r="B57" s="52"/>
      <c r="C57" s="52"/>
      <c r="D57" s="52"/>
      <c r="E57" s="54"/>
      <c r="F57" s="54"/>
      <c r="G57" s="61"/>
      <c r="H57" s="61"/>
    </row>
    <row r="58" spans="1:8" ht="31.5">
      <c r="A58" s="57" t="s">
        <v>193</v>
      </c>
      <c r="B58" s="52" t="s">
        <v>29</v>
      </c>
      <c r="C58" s="52" t="s">
        <v>185</v>
      </c>
      <c r="D58" s="52" t="s">
        <v>158</v>
      </c>
      <c r="E58" s="50" t="s">
        <v>411</v>
      </c>
      <c r="F58" s="50"/>
      <c r="G58" s="61">
        <f>G59</f>
        <v>400</v>
      </c>
      <c r="H58" s="61">
        <f>H59</f>
        <v>5024.3</v>
      </c>
    </row>
    <row r="59" spans="1:8" ht="48.75" customHeight="1">
      <c r="A59" s="2" t="s">
        <v>194</v>
      </c>
      <c r="B59" s="52" t="s">
        <v>29</v>
      </c>
      <c r="C59" s="52" t="s">
        <v>185</v>
      </c>
      <c r="D59" s="52" t="s">
        <v>158</v>
      </c>
      <c r="E59" s="50" t="s">
        <v>411</v>
      </c>
      <c r="F59" s="50">
        <v>810</v>
      </c>
      <c r="G59" s="61">
        <v>400</v>
      </c>
      <c r="H59" s="61">
        <v>5024.3</v>
      </c>
    </row>
    <row r="60" spans="1:8" ht="15.75" hidden="1">
      <c r="A60" s="2" t="s">
        <v>6</v>
      </c>
      <c r="B60" s="52" t="s">
        <v>29</v>
      </c>
      <c r="C60" s="52" t="s">
        <v>185</v>
      </c>
      <c r="D60" s="52" t="s">
        <v>159</v>
      </c>
      <c r="E60" s="54"/>
      <c r="F60" s="54"/>
      <c r="G60" s="61">
        <f>G61</f>
        <v>0</v>
      </c>
      <c r="H60" s="61">
        <f>H61</f>
        <v>0</v>
      </c>
    </row>
    <row r="61" spans="1:8" ht="31.5" hidden="1">
      <c r="A61" s="57" t="s">
        <v>193</v>
      </c>
      <c r="B61" s="52" t="s">
        <v>29</v>
      </c>
      <c r="C61" s="52" t="s">
        <v>185</v>
      </c>
      <c r="D61" s="52" t="s">
        <v>159</v>
      </c>
      <c r="E61" s="50" t="s">
        <v>411</v>
      </c>
      <c r="F61" s="54"/>
      <c r="G61" s="61">
        <f>G62</f>
        <v>0</v>
      </c>
      <c r="H61" s="61">
        <f>H62</f>
        <v>0</v>
      </c>
    </row>
    <row r="62" spans="1:8" ht="31.5" hidden="1">
      <c r="A62" s="57" t="s">
        <v>169</v>
      </c>
      <c r="B62" s="52" t="s">
        <v>29</v>
      </c>
      <c r="C62" s="52" t="s">
        <v>185</v>
      </c>
      <c r="D62" s="52" t="s">
        <v>159</v>
      </c>
      <c r="E62" s="50" t="s">
        <v>411</v>
      </c>
      <c r="F62" s="50">
        <v>244</v>
      </c>
      <c r="G62" s="61">
        <v>0</v>
      </c>
      <c r="H62" s="61">
        <v>0</v>
      </c>
    </row>
    <row r="63" spans="1:8" ht="15.75">
      <c r="A63" s="2" t="s">
        <v>4</v>
      </c>
      <c r="B63" s="52" t="s">
        <v>29</v>
      </c>
      <c r="C63" s="52" t="s">
        <v>185</v>
      </c>
      <c r="D63" s="52" t="s">
        <v>158</v>
      </c>
      <c r="E63" s="61"/>
      <c r="F63" s="61"/>
      <c r="G63" s="61">
        <f>G65</f>
        <v>2208</v>
      </c>
      <c r="H63" s="61">
        <f>H65</f>
        <v>2258</v>
      </c>
    </row>
    <row r="64" spans="1:8" ht="31.5">
      <c r="A64" s="2" t="s">
        <v>602</v>
      </c>
      <c r="B64" s="52" t="s">
        <v>29</v>
      </c>
      <c r="C64" s="106" t="s">
        <v>185</v>
      </c>
      <c r="D64" s="106" t="s">
        <v>158</v>
      </c>
      <c r="E64" s="105" t="s">
        <v>601</v>
      </c>
      <c r="F64" s="61"/>
      <c r="G64" s="61">
        <f>G65</f>
        <v>2208</v>
      </c>
      <c r="H64" s="61">
        <f>H65</f>
        <v>2258</v>
      </c>
    </row>
    <row r="65" spans="1:8" ht="31.5">
      <c r="A65" s="2" t="s">
        <v>195</v>
      </c>
      <c r="B65" s="52" t="s">
        <v>29</v>
      </c>
      <c r="C65" s="52" t="s">
        <v>185</v>
      </c>
      <c r="D65" s="52" t="s">
        <v>158</v>
      </c>
      <c r="E65" s="105" t="s">
        <v>603</v>
      </c>
      <c r="F65" s="50"/>
      <c r="G65" s="61">
        <f>G67+G66</f>
        <v>2208</v>
      </c>
      <c r="H65" s="61">
        <f>H67+H66</f>
        <v>2258</v>
      </c>
    </row>
    <row r="66" spans="1:8" ht="31.5">
      <c r="A66" s="57" t="s">
        <v>169</v>
      </c>
      <c r="B66" s="52" t="s">
        <v>29</v>
      </c>
      <c r="C66" s="52" t="s">
        <v>185</v>
      </c>
      <c r="D66" s="52" t="s">
        <v>158</v>
      </c>
      <c r="E66" s="105" t="s">
        <v>603</v>
      </c>
      <c r="F66" s="50">
        <v>244</v>
      </c>
      <c r="G66" s="61">
        <v>150</v>
      </c>
      <c r="H66" s="61">
        <v>200</v>
      </c>
    </row>
    <row r="67" spans="1:8" ht="15.75">
      <c r="A67" s="51" t="s">
        <v>586</v>
      </c>
      <c r="B67" s="52" t="s">
        <v>29</v>
      </c>
      <c r="C67" s="52" t="s">
        <v>185</v>
      </c>
      <c r="D67" s="52" t="s">
        <v>158</v>
      </c>
      <c r="E67" s="105" t="s">
        <v>603</v>
      </c>
      <c r="F67" s="50">
        <v>853</v>
      </c>
      <c r="G67" s="61">
        <v>2058</v>
      </c>
      <c r="H67" s="61">
        <v>2058</v>
      </c>
    </row>
    <row r="68" spans="1:8" ht="51" customHeight="1">
      <c r="A68" s="63" t="s">
        <v>445</v>
      </c>
      <c r="B68" s="52" t="s">
        <v>29</v>
      </c>
      <c r="C68" s="52"/>
      <c r="D68" s="52"/>
      <c r="E68" s="50" t="s">
        <v>199</v>
      </c>
      <c r="F68" s="50"/>
      <c r="G68" s="61">
        <f>G69+G88+G97+G111+G123+G131</f>
        <v>6450.5</v>
      </c>
      <c r="H68" s="61">
        <f>H69+H88+H97+H111+H123+H131</f>
        <v>6775</v>
      </c>
    </row>
    <row r="69" spans="1:8" ht="63">
      <c r="A69" s="58" t="s">
        <v>200</v>
      </c>
      <c r="B69" s="52" t="s">
        <v>29</v>
      </c>
      <c r="C69" s="52"/>
      <c r="D69" s="52"/>
      <c r="E69" s="59" t="s">
        <v>201</v>
      </c>
      <c r="F69" s="59"/>
      <c r="G69" s="174">
        <f>G70+G80+G83</f>
        <v>3014</v>
      </c>
      <c r="H69" s="174">
        <f>H70+H80+H83</f>
        <v>3138</v>
      </c>
    </row>
    <row r="70" spans="1:8" ht="15.75">
      <c r="A70" s="51" t="s">
        <v>2</v>
      </c>
      <c r="B70" s="52" t="s">
        <v>29</v>
      </c>
      <c r="C70" s="52" t="s">
        <v>158</v>
      </c>
      <c r="D70" s="52" t="s">
        <v>202</v>
      </c>
      <c r="E70" s="59"/>
      <c r="F70" s="59"/>
      <c r="G70" s="61">
        <f>G71+G74+G76+G78</f>
        <v>2794</v>
      </c>
      <c r="H70" s="61">
        <f>H71+H74+H76+H78</f>
        <v>2908</v>
      </c>
    </row>
    <row r="71" spans="1:8" ht="33" customHeight="1">
      <c r="A71" s="57" t="s">
        <v>203</v>
      </c>
      <c r="B71" s="52" t="s">
        <v>29</v>
      </c>
      <c r="C71" s="52" t="s">
        <v>158</v>
      </c>
      <c r="D71" s="52" t="s">
        <v>202</v>
      </c>
      <c r="E71" s="50" t="s">
        <v>204</v>
      </c>
      <c r="F71" s="50"/>
      <c r="G71" s="61">
        <f>G72+G73</f>
        <v>2629</v>
      </c>
      <c r="H71" s="61">
        <f>H72+H73</f>
        <v>2743</v>
      </c>
    </row>
    <row r="72" spans="1:8" ht="31.5">
      <c r="A72" s="51" t="s">
        <v>169</v>
      </c>
      <c r="B72" s="52" t="s">
        <v>29</v>
      </c>
      <c r="C72" s="52" t="s">
        <v>158</v>
      </c>
      <c r="D72" s="52" t="s">
        <v>202</v>
      </c>
      <c r="E72" s="50" t="s">
        <v>204</v>
      </c>
      <c r="F72" s="50">
        <v>244</v>
      </c>
      <c r="G72" s="61">
        <v>2619</v>
      </c>
      <c r="H72" s="61">
        <v>2733</v>
      </c>
    </row>
    <row r="73" spans="1:8" ht="15.75">
      <c r="A73" s="2" t="s">
        <v>205</v>
      </c>
      <c r="B73" s="52" t="s">
        <v>29</v>
      </c>
      <c r="C73" s="52" t="s">
        <v>158</v>
      </c>
      <c r="D73" s="52" t="s">
        <v>202</v>
      </c>
      <c r="E73" s="50" t="s">
        <v>204</v>
      </c>
      <c r="F73" s="50">
        <v>350</v>
      </c>
      <c r="G73" s="61">
        <v>10</v>
      </c>
      <c r="H73" s="61">
        <v>10</v>
      </c>
    </row>
    <row r="74" spans="1:8" ht="31.5">
      <c r="A74" s="57" t="s">
        <v>206</v>
      </c>
      <c r="B74" s="52" t="s">
        <v>29</v>
      </c>
      <c r="C74" s="52" t="s">
        <v>158</v>
      </c>
      <c r="D74" s="52" t="s">
        <v>202</v>
      </c>
      <c r="E74" s="50" t="s">
        <v>207</v>
      </c>
      <c r="F74" s="50"/>
      <c r="G74" s="61">
        <f>G75</f>
        <v>155</v>
      </c>
      <c r="H74" s="61">
        <f>H75</f>
        <v>155</v>
      </c>
    </row>
    <row r="75" spans="1:8" ht="31.5">
      <c r="A75" s="51" t="s">
        <v>169</v>
      </c>
      <c r="B75" s="52" t="s">
        <v>29</v>
      </c>
      <c r="C75" s="52" t="s">
        <v>158</v>
      </c>
      <c r="D75" s="52" t="s">
        <v>202</v>
      </c>
      <c r="E75" s="50" t="s">
        <v>207</v>
      </c>
      <c r="F75" s="50">
        <v>244</v>
      </c>
      <c r="G75" s="61">
        <v>155</v>
      </c>
      <c r="H75" s="61">
        <v>155</v>
      </c>
    </row>
    <row r="76" spans="1:8" ht="17.25" customHeight="1" hidden="1">
      <c r="A76" s="57" t="s">
        <v>208</v>
      </c>
      <c r="B76" s="52" t="s">
        <v>29</v>
      </c>
      <c r="C76" s="52" t="s">
        <v>158</v>
      </c>
      <c r="D76" s="52" t="s">
        <v>202</v>
      </c>
      <c r="E76" s="50" t="s">
        <v>209</v>
      </c>
      <c r="F76" s="50"/>
      <c r="G76" s="171">
        <f>G77</f>
        <v>0</v>
      </c>
      <c r="H76" s="171">
        <f>H77</f>
        <v>0</v>
      </c>
    </row>
    <row r="77" spans="1:8" ht="31.5" hidden="1">
      <c r="A77" s="51" t="s">
        <v>169</v>
      </c>
      <c r="B77" s="52" t="s">
        <v>29</v>
      </c>
      <c r="C77" s="52" t="s">
        <v>158</v>
      </c>
      <c r="D77" s="52" t="s">
        <v>202</v>
      </c>
      <c r="E77" s="50" t="s">
        <v>209</v>
      </c>
      <c r="F77" s="50">
        <v>244</v>
      </c>
      <c r="G77" s="171">
        <v>0</v>
      </c>
      <c r="H77" s="171">
        <v>0</v>
      </c>
    </row>
    <row r="78" spans="1:8" ht="15.75">
      <c r="A78" s="57" t="s">
        <v>210</v>
      </c>
      <c r="B78" s="52" t="s">
        <v>29</v>
      </c>
      <c r="C78" s="52" t="s">
        <v>158</v>
      </c>
      <c r="D78" s="52" t="s">
        <v>202</v>
      </c>
      <c r="E78" s="50" t="s">
        <v>211</v>
      </c>
      <c r="F78" s="50"/>
      <c r="G78" s="61">
        <f>G79</f>
        <v>10</v>
      </c>
      <c r="H78" s="61">
        <f>H79</f>
        <v>10</v>
      </c>
    </row>
    <row r="79" spans="1:8" ht="15.75">
      <c r="A79" s="2" t="s">
        <v>205</v>
      </c>
      <c r="B79" s="52" t="s">
        <v>29</v>
      </c>
      <c r="C79" s="52" t="s">
        <v>158</v>
      </c>
      <c r="D79" s="52" t="s">
        <v>202</v>
      </c>
      <c r="E79" s="50" t="s">
        <v>211</v>
      </c>
      <c r="F79" s="50">
        <v>350</v>
      </c>
      <c r="G79" s="61">
        <v>10</v>
      </c>
      <c r="H79" s="61">
        <v>10</v>
      </c>
    </row>
    <row r="80" spans="1:8" ht="15.75">
      <c r="A80" s="51" t="s">
        <v>6</v>
      </c>
      <c r="B80" s="52"/>
      <c r="C80" s="52" t="s">
        <v>185</v>
      </c>
      <c r="D80" s="52" t="s">
        <v>159</v>
      </c>
      <c r="E80" s="50"/>
      <c r="F80" s="50"/>
      <c r="G80" s="61">
        <f>G81</f>
        <v>220</v>
      </c>
      <c r="H80" s="61">
        <f>H81</f>
        <v>230</v>
      </c>
    </row>
    <row r="81" spans="1:8" ht="15.75">
      <c r="A81" s="57" t="s">
        <v>210</v>
      </c>
      <c r="B81" s="52" t="s">
        <v>29</v>
      </c>
      <c r="C81" s="52" t="s">
        <v>185</v>
      </c>
      <c r="D81" s="52" t="s">
        <v>159</v>
      </c>
      <c r="E81" s="50" t="s">
        <v>211</v>
      </c>
      <c r="F81" s="50"/>
      <c r="G81" s="61">
        <f>G82</f>
        <v>220</v>
      </c>
      <c r="H81" s="61">
        <f>H82</f>
        <v>230</v>
      </c>
    </row>
    <row r="82" spans="1:8" ht="31.5">
      <c r="A82" s="51" t="s">
        <v>169</v>
      </c>
      <c r="B82" s="52" t="s">
        <v>29</v>
      </c>
      <c r="C82" s="52" t="s">
        <v>185</v>
      </c>
      <c r="D82" s="52" t="s">
        <v>159</v>
      </c>
      <c r="E82" s="50" t="s">
        <v>211</v>
      </c>
      <c r="F82" s="50">
        <v>244</v>
      </c>
      <c r="G82" s="61">
        <v>220</v>
      </c>
      <c r="H82" s="61">
        <v>230</v>
      </c>
    </row>
    <row r="83" spans="1:8" ht="15.75">
      <c r="A83" s="51" t="s">
        <v>2</v>
      </c>
      <c r="B83" s="52"/>
      <c r="C83" s="52" t="s">
        <v>158</v>
      </c>
      <c r="D83" s="52" t="s">
        <v>202</v>
      </c>
      <c r="E83" s="50"/>
      <c r="F83" s="50"/>
      <c r="G83" s="61">
        <f>G84+G86</f>
        <v>0</v>
      </c>
      <c r="H83" s="61">
        <f>H84+H86</f>
        <v>0</v>
      </c>
    </row>
    <row r="84" spans="1:8" ht="15.75">
      <c r="A84" s="57" t="s">
        <v>212</v>
      </c>
      <c r="B84" s="52" t="s">
        <v>29</v>
      </c>
      <c r="C84" s="52" t="s">
        <v>158</v>
      </c>
      <c r="D84" s="52" t="s">
        <v>202</v>
      </c>
      <c r="E84" s="50" t="s">
        <v>213</v>
      </c>
      <c r="F84" s="50"/>
      <c r="G84" s="61">
        <f>G85</f>
        <v>0</v>
      </c>
      <c r="H84" s="61">
        <f>H85</f>
        <v>0</v>
      </c>
    </row>
    <row r="85" spans="1:8" ht="31.5">
      <c r="A85" s="51" t="s">
        <v>169</v>
      </c>
      <c r="B85" s="52" t="s">
        <v>29</v>
      </c>
      <c r="C85" s="52" t="s">
        <v>158</v>
      </c>
      <c r="D85" s="52" t="s">
        <v>202</v>
      </c>
      <c r="E85" s="50" t="s">
        <v>213</v>
      </c>
      <c r="F85" s="50">
        <v>244</v>
      </c>
      <c r="G85" s="61">
        <v>0</v>
      </c>
      <c r="H85" s="61">
        <v>0</v>
      </c>
    </row>
    <row r="86" spans="1:8" ht="31.5">
      <c r="A86" s="57" t="s">
        <v>214</v>
      </c>
      <c r="B86" s="52" t="s">
        <v>29</v>
      </c>
      <c r="C86" s="52" t="s">
        <v>158</v>
      </c>
      <c r="D86" s="52" t="s">
        <v>202</v>
      </c>
      <c r="E86" s="50" t="s">
        <v>215</v>
      </c>
      <c r="F86" s="50"/>
      <c r="G86" s="61">
        <f>G87</f>
        <v>0</v>
      </c>
      <c r="H86" s="61">
        <f>H87</f>
        <v>0</v>
      </c>
    </row>
    <row r="87" spans="1:8" ht="31.5">
      <c r="A87" s="51" t="s">
        <v>169</v>
      </c>
      <c r="B87" s="52" t="s">
        <v>29</v>
      </c>
      <c r="C87" s="52" t="s">
        <v>158</v>
      </c>
      <c r="D87" s="52" t="s">
        <v>202</v>
      </c>
      <c r="E87" s="50" t="s">
        <v>215</v>
      </c>
      <c r="F87" s="50">
        <v>244</v>
      </c>
      <c r="G87" s="61">
        <v>0</v>
      </c>
      <c r="H87" s="61">
        <v>0</v>
      </c>
    </row>
    <row r="88" spans="1:8" ht="63">
      <c r="A88" s="58" t="s">
        <v>446</v>
      </c>
      <c r="B88" s="64" t="s">
        <v>29</v>
      </c>
      <c r="C88" s="65"/>
      <c r="D88" s="65"/>
      <c r="E88" s="59" t="s">
        <v>216</v>
      </c>
      <c r="F88" s="50"/>
      <c r="G88" s="174">
        <f>G89</f>
        <v>736</v>
      </c>
      <c r="H88" s="174">
        <f>H89</f>
        <v>767</v>
      </c>
    </row>
    <row r="89" spans="1:8" ht="15.75">
      <c r="A89" s="9" t="s">
        <v>31</v>
      </c>
      <c r="B89" s="52" t="s">
        <v>29</v>
      </c>
      <c r="C89" s="52" t="s">
        <v>217</v>
      </c>
      <c r="D89" s="52" t="s">
        <v>185</v>
      </c>
      <c r="E89" s="66"/>
      <c r="F89" s="50"/>
      <c r="G89" s="61">
        <f>G90+G93+G95</f>
        <v>736</v>
      </c>
      <c r="H89" s="61">
        <f>H90+H93+H95</f>
        <v>767</v>
      </c>
    </row>
    <row r="90" spans="1:8" ht="15.75">
      <c r="A90" s="57" t="s">
        <v>218</v>
      </c>
      <c r="B90" s="52" t="s">
        <v>29</v>
      </c>
      <c r="C90" s="52" t="s">
        <v>217</v>
      </c>
      <c r="D90" s="52" t="s">
        <v>185</v>
      </c>
      <c r="E90" s="50" t="s">
        <v>219</v>
      </c>
      <c r="F90" s="50"/>
      <c r="G90" s="61">
        <f>G91+G92</f>
        <v>549</v>
      </c>
      <c r="H90" s="61">
        <f>H91+H92</f>
        <v>562</v>
      </c>
    </row>
    <row r="91" spans="1:8" ht="31.5">
      <c r="A91" s="51" t="s">
        <v>169</v>
      </c>
      <c r="B91" s="52" t="s">
        <v>29</v>
      </c>
      <c r="C91" s="52" t="s">
        <v>217</v>
      </c>
      <c r="D91" s="52" t="s">
        <v>185</v>
      </c>
      <c r="E91" s="50" t="s">
        <v>219</v>
      </c>
      <c r="F91" s="50">
        <v>244</v>
      </c>
      <c r="G91" s="61">
        <v>549</v>
      </c>
      <c r="H91" s="61">
        <v>562</v>
      </c>
    </row>
    <row r="92" spans="1:8" ht="15.75" hidden="1">
      <c r="A92" s="2" t="s">
        <v>220</v>
      </c>
      <c r="B92" s="52" t="s">
        <v>29</v>
      </c>
      <c r="C92" s="52" t="s">
        <v>217</v>
      </c>
      <c r="D92" s="52" t="s">
        <v>185</v>
      </c>
      <c r="E92" s="50" t="s">
        <v>219</v>
      </c>
      <c r="F92" s="50">
        <v>852</v>
      </c>
      <c r="G92" s="61">
        <v>0</v>
      </c>
      <c r="H92" s="61">
        <v>0</v>
      </c>
    </row>
    <row r="93" spans="1:8" ht="15.75">
      <c r="A93" s="57" t="s">
        <v>221</v>
      </c>
      <c r="B93" s="52" t="s">
        <v>29</v>
      </c>
      <c r="C93" s="52" t="s">
        <v>217</v>
      </c>
      <c r="D93" s="52" t="s">
        <v>185</v>
      </c>
      <c r="E93" s="50" t="s">
        <v>222</v>
      </c>
      <c r="F93" s="50"/>
      <c r="G93" s="61">
        <f>G94</f>
        <v>110</v>
      </c>
      <c r="H93" s="61">
        <f>H94</f>
        <v>115</v>
      </c>
    </row>
    <row r="94" spans="1:8" ht="31.5">
      <c r="A94" s="51" t="s">
        <v>169</v>
      </c>
      <c r="B94" s="52" t="s">
        <v>29</v>
      </c>
      <c r="C94" s="52" t="s">
        <v>217</v>
      </c>
      <c r="D94" s="52" t="s">
        <v>185</v>
      </c>
      <c r="E94" s="50" t="s">
        <v>222</v>
      </c>
      <c r="F94" s="50">
        <v>244</v>
      </c>
      <c r="G94" s="61">
        <v>110</v>
      </c>
      <c r="H94" s="61">
        <v>115</v>
      </c>
    </row>
    <row r="95" spans="1:8" ht="31.5">
      <c r="A95" s="57" t="s">
        <v>756</v>
      </c>
      <c r="B95" s="52" t="s">
        <v>29</v>
      </c>
      <c r="C95" s="52" t="s">
        <v>217</v>
      </c>
      <c r="D95" s="52" t="s">
        <v>185</v>
      </c>
      <c r="E95" s="50" t="s">
        <v>223</v>
      </c>
      <c r="F95" s="50"/>
      <c r="G95" s="177">
        <f>G96</f>
        <v>77</v>
      </c>
      <c r="H95" s="177">
        <f>H96</f>
        <v>90</v>
      </c>
    </row>
    <row r="96" spans="1:8" ht="31.5">
      <c r="A96" s="51" t="s">
        <v>169</v>
      </c>
      <c r="B96" s="52" t="s">
        <v>29</v>
      </c>
      <c r="C96" s="52" t="s">
        <v>217</v>
      </c>
      <c r="D96" s="52" t="s">
        <v>185</v>
      </c>
      <c r="E96" s="50" t="s">
        <v>223</v>
      </c>
      <c r="F96" s="50">
        <v>244</v>
      </c>
      <c r="G96" s="61">
        <v>77</v>
      </c>
      <c r="H96" s="61">
        <v>90</v>
      </c>
    </row>
    <row r="97" spans="1:8" ht="47.25">
      <c r="A97" s="58" t="s">
        <v>224</v>
      </c>
      <c r="B97" s="52" t="s">
        <v>29</v>
      </c>
      <c r="C97" s="67"/>
      <c r="D97" s="67"/>
      <c r="E97" s="59" t="s">
        <v>225</v>
      </c>
      <c r="F97" s="59"/>
      <c r="G97" s="174">
        <f>G98</f>
        <v>1438</v>
      </c>
      <c r="H97" s="174">
        <f>H98</f>
        <v>1507</v>
      </c>
    </row>
    <row r="98" spans="1:8" ht="15.75">
      <c r="A98" s="57" t="s">
        <v>28</v>
      </c>
      <c r="B98" s="52" t="s">
        <v>29</v>
      </c>
      <c r="C98" s="52" t="s">
        <v>226</v>
      </c>
      <c r="D98" s="52" t="s">
        <v>226</v>
      </c>
      <c r="E98" s="66"/>
      <c r="F98" s="66"/>
      <c r="G98" s="61">
        <f>G99+G101+G104+G107+G109</f>
        <v>1438</v>
      </c>
      <c r="H98" s="61">
        <f>H99+H101+H104+H107+H109</f>
        <v>1507</v>
      </c>
    </row>
    <row r="99" spans="1:8" ht="31.5">
      <c r="A99" s="57" t="s">
        <v>227</v>
      </c>
      <c r="B99" s="52" t="s">
        <v>29</v>
      </c>
      <c r="C99" s="52" t="s">
        <v>226</v>
      </c>
      <c r="D99" s="52" t="s">
        <v>226</v>
      </c>
      <c r="E99" s="50" t="s">
        <v>228</v>
      </c>
      <c r="F99" s="50"/>
      <c r="G99" s="61">
        <f>G100</f>
        <v>49</v>
      </c>
      <c r="H99" s="61">
        <f>H100</f>
        <v>50</v>
      </c>
    </row>
    <row r="100" spans="1:8" ht="31.5">
      <c r="A100" s="51" t="s">
        <v>169</v>
      </c>
      <c r="B100" s="52" t="s">
        <v>29</v>
      </c>
      <c r="C100" s="52" t="s">
        <v>226</v>
      </c>
      <c r="D100" s="52" t="s">
        <v>226</v>
      </c>
      <c r="E100" s="50" t="s">
        <v>228</v>
      </c>
      <c r="F100" s="50">
        <v>244</v>
      </c>
      <c r="G100" s="61">
        <v>49</v>
      </c>
      <c r="H100" s="61">
        <v>50</v>
      </c>
    </row>
    <row r="101" spans="1:8" ht="63">
      <c r="A101" s="57" t="s">
        <v>229</v>
      </c>
      <c r="B101" s="52" t="s">
        <v>29</v>
      </c>
      <c r="C101" s="52" t="s">
        <v>226</v>
      </c>
      <c r="D101" s="52" t="s">
        <v>226</v>
      </c>
      <c r="E101" s="50" t="s">
        <v>230</v>
      </c>
      <c r="F101" s="50"/>
      <c r="G101" s="61">
        <f>G102+G103</f>
        <v>217</v>
      </c>
      <c r="H101" s="61">
        <f>H102+H103</f>
        <v>225</v>
      </c>
    </row>
    <row r="102" spans="1:8" ht="15.75" hidden="1">
      <c r="A102" s="2" t="s">
        <v>231</v>
      </c>
      <c r="B102" s="52" t="s">
        <v>29</v>
      </c>
      <c r="C102" s="52" t="s">
        <v>226</v>
      </c>
      <c r="D102" s="52" t="s">
        <v>226</v>
      </c>
      <c r="E102" s="50" t="s">
        <v>230</v>
      </c>
      <c r="F102" s="50">
        <v>111</v>
      </c>
      <c r="G102" s="61">
        <v>0</v>
      </c>
      <c r="H102" s="61">
        <v>0</v>
      </c>
    </row>
    <row r="103" spans="1:8" ht="31.5">
      <c r="A103" s="51" t="s">
        <v>169</v>
      </c>
      <c r="B103" s="52" t="s">
        <v>29</v>
      </c>
      <c r="C103" s="52" t="s">
        <v>226</v>
      </c>
      <c r="D103" s="52" t="s">
        <v>226</v>
      </c>
      <c r="E103" s="50" t="s">
        <v>230</v>
      </c>
      <c r="F103" s="50">
        <v>244</v>
      </c>
      <c r="G103" s="61">
        <v>217</v>
      </c>
      <c r="H103" s="61">
        <v>225</v>
      </c>
    </row>
    <row r="104" spans="1:8" ht="47.25">
      <c r="A104" s="57" t="s">
        <v>232</v>
      </c>
      <c r="B104" s="52" t="s">
        <v>29</v>
      </c>
      <c r="C104" s="52" t="s">
        <v>226</v>
      </c>
      <c r="D104" s="52" t="s">
        <v>226</v>
      </c>
      <c r="E104" s="50" t="s">
        <v>233</v>
      </c>
      <c r="F104" s="50"/>
      <c r="G104" s="61">
        <f>G105+G106</f>
        <v>435</v>
      </c>
      <c r="H104" s="61">
        <f>H105+H106</f>
        <v>465</v>
      </c>
    </row>
    <row r="105" spans="1:8" ht="15.75">
      <c r="A105" s="2" t="s">
        <v>205</v>
      </c>
      <c r="B105" s="52" t="s">
        <v>29</v>
      </c>
      <c r="C105" s="52" t="s">
        <v>226</v>
      </c>
      <c r="D105" s="52" t="s">
        <v>226</v>
      </c>
      <c r="E105" s="50" t="s">
        <v>233</v>
      </c>
      <c r="F105" s="50">
        <v>350</v>
      </c>
      <c r="G105" s="61">
        <v>50</v>
      </c>
      <c r="H105" s="61">
        <v>60</v>
      </c>
    </row>
    <row r="106" spans="1:8" ht="31.5">
      <c r="A106" s="51" t="s">
        <v>169</v>
      </c>
      <c r="B106" s="52" t="s">
        <v>29</v>
      </c>
      <c r="C106" s="52" t="s">
        <v>226</v>
      </c>
      <c r="D106" s="52" t="s">
        <v>226</v>
      </c>
      <c r="E106" s="50" t="s">
        <v>233</v>
      </c>
      <c r="F106" s="50">
        <v>244</v>
      </c>
      <c r="G106" s="61">
        <v>385</v>
      </c>
      <c r="H106" s="61">
        <v>405</v>
      </c>
    </row>
    <row r="107" spans="1:8" ht="15.75">
      <c r="A107" s="57" t="s">
        <v>234</v>
      </c>
      <c r="B107" s="52" t="s">
        <v>29</v>
      </c>
      <c r="C107" s="52" t="s">
        <v>226</v>
      </c>
      <c r="D107" s="52" t="s">
        <v>226</v>
      </c>
      <c r="E107" s="50" t="s">
        <v>235</v>
      </c>
      <c r="F107" s="50"/>
      <c r="G107" s="61">
        <f>G108</f>
        <v>250</v>
      </c>
      <c r="H107" s="61">
        <f>H108</f>
        <v>260</v>
      </c>
    </row>
    <row r="108" spans="1:8" ht="31.5">
      <c r="A108" s="51" t="s">
        <v>169</v>
      </c>
      <c r="B108" s="52" t="s">
        <v>29</v>
      </c>
      <c r="C108" s="52" t="s">
        <v>226</v>
      </c>
      <c r="D108" s="52" t="s">
        <v>226</v>
      </c>
      <c r="E108" s="50" t="s">
        <v>235</v>
      </c>
      <c r="F108" s="50">
        <v>244</v>
      </c>
      <c r="G108" s="61">
        <v>250</v>
      </c>
      <c r="H108" s="61">
        <v>260</v>
      </c>
    </row>
    <row r="109" spans="1:8" ht="31.5">
      <c r="A109" s="57" t="s">
        <v>236</v>
      </c>
      <c r="B109" s="52" t="s">
        <v>29</v>
      </c>
      <c r="C109" s="52" t="s">
        <v>226</v>
      </c>
      <c r="D109" s="52" t="s">
        <v>226</v>
      </c>
      <c r="E109" s="50" t="s">
        <v>237</v>
      </c>
      <c r="F109" s="50"/>
      <c r="G109" s="61">
        <f>G110</f>
        <v>487</v>
      </c>
      <c r="H109" s="61">
        <f>H110</f>
        <v>507</v>
      </c>
    </row>
    <row r="110" spans="1:8" ht="31.5">
      <c r="A110" s="51" t="s">
        <v>169</v>
      </c>
      <c r="B110" s="52" t="s">
        <v>29</v>
      </c>
      <c r="C110" s="52" t="s">
        <v>226</v>
      </c>
      <c r="D110" s="52" t="s">
        <v>226</v>
      </c>
      <c r="E110" s="50" t="s">
        <v>237</v>
      </c>
      <c r="F110" s="50">
        <v>244</v>
      </c>
      <c r="G110" s="61">
        <v>487</v>
      </c>
      <c r="H110" s="61">
        <v>507</v>
      </c>
    </row>
    <row r="111" spans="1:8" ht="63">
      <c r="A111" s="58" t="s">
        <v>757</v>
      </c>
      <c r="B111" s="52" t="s">
        <v>29</v>
      </c>
      <c r="C111" s="67"/>
      <c r="D111" s="67"/>
      <c r="E111" s="59" t="s">
        <v>238</v>
      </c>
      <c r="F111" s="59"/>
      <c r="G111" s="174">
        <f>G112</f>
        <v>211.5</v>
      </c>
      <c r="H111" s="174">
        <f>H112</f>
        <v>234.5</v>
      </c>
    </row>
    <row r="112" spans="1:8" ht="15.75">
      <c r="A112" s="57" t="s">
        <v>28</v>
      </c>
      <c r="B112" s="52" t="s">
        <v>29</v>
      </c>
      <c r="C112" s="52" t="s">
        <v>226</v>
      </c>
      <c r="D112" s="52" t="s">
        <v>226</v>
      </c>
      <c r="E112" s="66"/>
      <c r="F112" s="66"/>
      <c r="G112" s="61">
        <f>G113+G115+G117+G119+G121</f>
        <v>211.5</v>
      </c>
      <c r="H112" s="61">
        <f>H113+H115+H117+H119+H121</f>
        <v>234.5</v>
      </c>
    </row>
    <row r="113" spans="1:8" ht="47.25">
      <c r="A113" s="57" t="s">
        <v>239</v>
      </c>
      <c r="B113" s="52" t="s">
        <v>29</v>
      </c>
      <c r="C113" s="52" t="s">
        <v>226</v>
      </c>
      <c r="D113" s="52" t="s">
        <v>226</v>
      </c>
      <c r="E113" s="50" t="s">
        <v>240</v>
      </c>
      <c r="F113" s="50"/>
      <c r="G113" s="61">
        <f>G114</f>
        <v>6</v>
      </c>
      <c r="H113" s="61">
        <f>H114</f>
        <v>6</v>
      </c>
    </row>
    <row r="114" spans="1:8" ht="31.5">
      <c r="A114" s="51" t="s">
        <v>169</v>
      </c>
      <c r="B114" s="52" t="s">
        <v>29</v>
      </c>
      <c r="C114" s="52" t="s">
        <v>226</v>
      </c>
      <c r="D114" s="52" t="s">
        <v>226</v>
      </c>
      <c r="E114" s="50" t="s">
        <v>240</v>
      </c>
      <c r="F114" s="50">
        <v>244</v>
      </c>
      <c r="G114" s="61">
        <v>6</v>
      </c>
      <c r="H114" s="61">
        <v>6</v>
      </c>
    </row>
    <row r="115" spans="1:8" ht="31.5">
      <c r="A115" s="57" t="s">
        <v>241</v>
      </c>
      <c r="B115" s="52" t="s">
        <v>29</v>
      </c>
      <c r="C115" s="52" t="s">
        <v>226</v>
      </c>
      <c r="D115" s="52" t="s">
        <v>226</v>
      </c>
      <c r="E115" s="50" t="s">
        <v>242</v>
      </c>
      <c r="F115" s="50"/>
      <c r="G115" s="61">
        <f>G116</f>
        <v>38.5</v>
      </c>
      <c r="H115" s="61">
        <f>H116</f>
        <v>40</v>
      </c>
    </row>
    <row r="116" spans="1:8" ht="31.5">
      <c r="A116" s="51" t="s">
        <v>169</v>
      </c>
      <c r="B116" s="52" t="s">
        <v>29</v>
      </c>
      <c r="C116" s="52" t="s">
        <v>226</v>
      </c>
      <c r="D116" s="52" t="s">
        <v>226</v>
      </c>
      <c r="E116" s="50" t="s">
        <v>242</v>
      </c>
      <c r="F116" s="50">
        <v>244</v>
      </c>
      <c r="G116" s="61">
        <v>38.5</v>
      </c>
      <c r="H116" s="61">
        <v>40</v>
      </c>
    </row>
    <row r="117" spans="1:8" ht="15.75">
      <c r="A117" s="57" t="s">
        <v>243</v>
      </c>
      <c r="B117" s="52" t="s">
        <v>29</v>
      </c>
      <c r="C117" s="52" t="s">
        <v>226</v>
      </c>
      <c r="D117" s="52" t="s">
        <v>226</v>
      </c>
      <c r="E117" s="50" t="s">
        <v>244</v>
      </c>
      <c r="F117" s="50"/>
      <c r="G117" s="61">
        <f>G118</f>
        <v>37</v>
      </c>
      <c r="H117" s="61">
        <f>H118</f>
        <v>38.5</v>
      </c>
    </row>
    <row r="118" spans="1:8" ht="31.5">
      <c r="A118" s="51" t="s">
        <v>169</v>
      </c>
      <c r="B118" s="52" t="s">
        <v>29</v>
      </c>
      <c r="C118" s="52" t="s">
        <v>226</v>
      </c>
      <c r="D118" s="52" t="s">
        <v>226</v>
      </c>
      <c r="E118" s="50" t="s">
        <v>244</v>
      </c>
      <c r="F118" s="50">
        <v>244</v>
      </c>
      <c r="G118" s="61">
        <v>37</v>
      </c>
      <c r="H118" s="61">
        <v>38.5</v>
      </c>
    </row>
    <row r="119" spans="1:8" ht="31.5" hidden="1">
      <c r="A119" s="57" t="s">
        <v>245</v>
      </c>
      <c r="B119" s="52" t="s">
        <v>29</v>
      </c>
      <c r="C119" s="52" t="s">
        <v>226</v>
      </c>
      <c r="D119" s="52" t="s">
        <v>226</v>
      </c>
      <c r="E119" s="50" t="s">
        <v>246</v>
      </c>
      <c r="F119" s="50"/>
      <c r="G119" s="61">
        <f>G120</f>
        <v>0</v>
      </c>
      <c r="H119" s="61">
        <f>H120</f>
        <v>0</v>
      </c>
    </row>
    <row r="120" spans="1:8" ht="31.5" hidden="1">
      <c r="A120" s="51" t="s">
        <v>169</v>
      </c>
      <c r="B120" s="52" t="s">
        <v>29</v>
      </c>
      <c r="C120" s="52" t="s">
        <v>226</v>
      </c>
      <c r="D120" s="52" t="s">
        <v>226</v>
      </c>
      <c r="E120" s="50" t="s">
        <v>246</v>
      </c>
      <c r="F120" s="50">
        <v>244</v>
      </c>
      <c r="G120" s="61">
        <v>0</v>
      </c>
      <c r="H120" s="61">
        <v>0</v>
      </c>
    </row>
    <row r="121" spans="1:8" ht="15.75">
      <c r="A121" s="57" t="s">
        <v>247</v>
      </c>
      <c r="B121" s="52" t="s">
        <v>29</v>
      </c>
      <c r="C121" s="52" t="s">
        <v>226</v>
      </c>
      <c r="D121" s="52" t="s">
        <v>226</v>
      </c>
      <c r="E121" s="50" t="s">
        <v>248</v>
      </c>
      <c r="F121" s="50"/>
      <c r="G121" s="61">
        <f>G122</f>
        <v>130</v>
      </c>
      <c r="H121" s="61">
        <f>H122</f>
        <v>150</v>
      </c>
    </row>
    <row r="122" spans="1:8" ht="31.5">
      <c r="A122" s="51" t="s">
        <v>169</v>
      </c>
      <c r="B122" s="52" t="s">
        <v>29</v>
      </c>
      <c r="C122" s="52" t="s">
        <v>226</v>
      </c>
      <c r="D122" s="52" t="s">
        <v>226</v>
      </c>
      <c r="E122" s="50" t="s">
        <v>248</v>
      </c>
      <c r="F122" s="50">
        <v>244</v>
      </c>
      <c r="G122" s="61">
        <v>130</v>
      </c>
      <c r="H122" s="61">
        <v>150</v>
      </c>
    </row>
    <row r="123" spans="1:8" ht="79.5" customHeight="1">
      <c r="A123" s="58" t="s">
        <v>249</v>
      </c>
      <c r="B123" s="64" t="s">
        <v>29</v>
      </c>
      <c r="C123" s="65"/>
      <c r="D123" s="65"/>
      <c r="E123" s="59" t="s">
        <v>250</v>
      </c>
      <c r="F123" s="59"/>
      <c r="G123" s="174">
        <f>G124</f>
        <v>47</v>
      </c>
      <c r="H123" s="174">
        <f>H124</f>
        <v>53.5</v>
      </c>
    </row>
    <row r="124" spans="1:8" ht="15.75">
      <c r="A124" s="11" t="s">
        <v>28</v>
      </c>
      <c r="B124" s="52" t="s">
        <v>29</v>
      </c>
      <c r="C124" s="52" t="s">
        <v>226</v>
      </c>
      <c r="D124" s="52" t="s">
        <v>226</v>
      </c>
      <c r="E124" s="50"/>
      <c r="F124" s="50"/>
      <c r="G124" s="61">
        <f>G125+G127+G129</f>
        <v>47</v>
      </c>
      <c r="H124" s="61">
        <f>H125+H127+H129</f>
        <v>53.5</v>
      </c>
    </row>
    <row r="125" spans="1:8" ht="31.5">
      <c r="A125" s="57" t="s">
        <v>251</v>
      </c>
      <c r="B125" s="52" t="s">
        <v>29</v>
      </c>
      <c r="C125" s="52" t="s">
        <v>226</v>
      </c>
      <c r="D125" s="52" t="s">
        <v>226</v>
      </c>
      <c r="E125" s="50" t="s">
        <v>252</v>
      </c>
      <c r="F125" s="50"/>
      <c r="G125" s="61">
        <f>G126</f>
        <v>30</v>
      </c>
      <c r="H125" s="61">
        <f>H126</f>
        <v>35</v>
      </c>
    </row>
    <row r="126" spans="1:8" ht="31.5">
      <c r="A126" s="51" t="s">
        <v>169</v>
      </c>
      <c r="B126" s="52" t="s">
        <v>29</v>
      </c>
      <c r="C126" s="52" t="s">
        <v>226</v>
      </c>
      <c r="D126" s="52" t="s">
        <v>226</v>
      </c>
      <c r="E126" s="50" t="s">
        <v>252</v>
      </c>
      <c r="F126" s="50">
        <v>244</v>
      </c>
      <c r="G126" s="61">
        <v>30</v>
      </c>
      <c r="H126" s="61">
        <v>35</v>
      </c>
    </row>
    <row r="127" spans="1:8" ht="31.5">
      <c r="A127" s="57" t="s">
        <v>253</v>
      </c>
      <c r="B127" s="52" t="s">
        <v>29</v>
      </c>
      <c r="C127" s="52" t="s">
        <v>226</v>
      </c>
      <c r="D127" s="52" t="s">
        <v>226</v>
      </c>
      <c r="E127" s="50" t="s">
        <v>254</v>
      </c>
      <c r="F127" s="50"/>
      <c r="G127" s="61">
        <f>G128</f>
        <v>17</v>
      </c>
      <c r="H127" s="61">
        <f>H128</f>
        <v>18.5</v>
      </c>
    </row>
    <row r="128" spans="1:8" ht="31.5">
      <c r="A128" s="51" t="s">
        <v>169</v>
      </c>
      <c r="B128" s="52" t="s">
        <v>29</v>
      </c>
      <c r="C128" s="52" t="s">
        <v>226</v>
      </c>
      <c r="D128" s="52" t="s">
        <v>226</v>
      </c>
      <c r="E128" s="50" t="s">
        <v>254</v>
      </c>
      <c r="F128" s="50">
        <v>244</v>
      </c>
      <c r="G128" s="61">
        <v>17</v>
      </c>
      <c r="H128" s="61">
        <v>18.5</v>
      </c>
    </row>
    <row r="129" spans="1:8" ht="47.25" hidden="1">
      <c r="A129" s="57" t="s">
        <v>255</v>
      </c>
      <c r="B129" s="52" t="s">
        <v>29</v>
      </c>
      <c r="C129" s="52" t="s">
        <v>226</v>
      </c>
      <c r="D129" s="52" t="s">
        <v>226</v>
      </c>
      <c r="E129" s="50" t="s">
        <v>256</v>
      </c>
      <c r="F129" s="50"/>
      <c r="G129" s="61">
        <f>G130</f>
        <v>0</v>
      </c>
      <c r="H129" s="61">
        <f>H130</f>
        <v>0</v>
      </c>
    </row>
    <row r="130" spans="1:8" ht="31.5" hidden="1">
      <c r="A130" s="51" t="s">
        <v>169</v>
      </c>
      <c r="B130" s="52" t="s">
        <v>29</v>
      </c>
      <c r="C130" s="52" t="s">
        <v>226</v>
      </c>
      <c r="D130" s="52" t="s">
        <v>226</v>
      </c>
      <c r="E130" s="50" t="s">
        <v>256</v>
      </c>
      <c r="F130" s="50">
        <v>244</v>
      </c>
      <c r="G130" s="61">
        <v>0</v>
      </c>
      <c r="H130" s="61">
        <v>0</v>
      </c>
    </row>
    <row r="131" spans="1:8" ht="66.75" customHeight="1">
      <c r="A131" s="58" t="s">
        <v>392</v>
      </c>
      <c r="B131" s="52" t="s">
        <v>29</v>
      </c>
      <c r="C131" s="67"/>
      <c r="D131" s="67"/>
      <c r="E131" s="59" t="s">
        <v>257</v>
      </c>
      <c r="F131" s="59"/>
      <c r="G131" s="174">
        <f>G132+G140</f>
        <v>1004</v>
      </c>
      <c r="H131" s="174">
        <f>H132+H140</f>
        <v>1075</v>
      </c>
    </row>
    <row r="132" spans="1:8" ht="15.75">
      <c r="A132" s="51" t="s">
        <v>2</v>
      </c>
      <c r="B132" s="52" t="s">
        <v>29</v>
      </c>
      <c r="C132" s="52" t="s">
        <v>158</v>
      </c>
      <c r="D132" s="52" t="s">
        <v>202</v>
      </c>
      <c r="E132" s="66"/>
      <c r="F132" s="66"/>
      <c r="G132" s="61">
        <f>G133+G135+G137</f>
        <v>874</v>
      </c>
      <c r="H132" s="61">
        <f>H133+H135+H137</f>
        <v>925</v>
      </c>
    </row>
    <row r="133" spans="1:8" ht="31.5" hidden="1">
      <c r="A133" s="57" t="s">
        <v>258</v>
      </c>
      <c r="B133" s="52" t="s">
        <v>29</v>
      </c>
      <c r="C133" s="52" t="s">
        <v>158</v>
      </c>
      <c r="D133" s="52" t="s">
        <v>202</v>
      </c>
      <c r="E133" s="50" t="s">
        <v>259</v>
      </c>
      <c r="F133" s="50"/>
      <c r="G133" s="61">
        <f>G134</f>
        <v>0</v>
      </c>
      <c r="H133" s="61">
        <f>H134</f>
        <v>0</v>
      </c>
    </row>
    <row r="134" spans="1:8" ht="31.5" hidden="1">
      <c r="A134" s="51" t="s">
        <v>169</v>
      </c>
      <c r="B134" s="52" t="s">
        <v>29</v>
      </c>
      <c r="C134" s="52" t="s">
        <v>158</v>
      </c>
      <c r="D134" s="52" t="s">
        <v>202</v>
      </c>
      <c r="E134" s="50" t="s">
        <v>259</v>
      </c>
      <c r="F134" s="50">
        <v>244</v>
      </c>
      <c r="G134" s="61">
        <v>0</v>
      </c>
      <c r="H134" s="61">
        <v>0</v>
      </c>
    </row>
    <row r="135" spans="1:8" ht="15.75" hidden="1">
      <c r="A135" s="57" t="s">
        <v>260</v>
      </c>
      <c r="B135" s="52" t="s">
        <v>29</v>
      </c>
      <c r="C135" s="52" t="s">
        <v>158</v>
      </c>
      <c r="D135" s="52" t="s">
        <v>202</v>
      </c>
      <c r="E135" s="50" t="s">
        <v>261</v>
      </c>
      <c r="F135" s="50"/>
      <c r="G135" s="61">
        <f>G136</f>
        <v>0</v>
      </c>
      <c r="H135" s="61">
        <f>H136</f>
        <v>0</v>
      </c>
    </row>
    <row r="136" spans="1:8" ht="15.75" hidden="1">
      <c r="A136" s="2" t="s">
        <v>205</v>
      </c>
      <c r="B136" s="52" t="s">
        <v>29</v>
      </c>
      <c r="C136" s="52" t="s">
        <v>158</v>
      </c>
      <c r="D136" s="52" t="s">
        <v>202</v>
      </c>
      <c r="E136" s="50" t="s">
        <v>261</v>
      </c>
      <c r="F136" s="50">
        <v>350</v>
      </c>
      <c r="G136" s="61">
        <v>0</v>
      </c>
      <c r="H136" s="61">
        <v>0</v>
      </c>
    </row>
    <row r="137" spans="1:8" ht="15.75">
      <c r="A137" s="57" t="s">
        <v>262</v>
      </c>
      <c r="B137" s="52" t="s">
        <v>29</v>
      </c>
      <c r="C137" s="52" t="s">
        <v>158</v>
      </c>
      <c r="D137" s="52" t="s">
        <v>202</v>
      </c>
      <c r="E137" s="50" t="s">
        <v>263</v>
      </c>
      <c r="F137" s="50"/>
      <c r="G137" s="61">
        <f>G138+G139</f>
        <v>874</v>
      </c>
      <c r="H137" s="61">
        <f>H138+H139</f>
        <v>925</v>
      </c>
    </row>
    <row r="138" spans="1:8" ht="31.5">
      <c r="A138" s="51" t="s">
        <v>169</v>
      </c>
      <c r="B138" s="52" t="s">
        <v>29</v>
      </c>
      <c r="C138" s="52" t="s">
        <v>158</v>
      </c>
      <c r="D138" s="52" t="s">
        <v>202</v>
      </c>
      <c r="E138" s="50" t="s">
        <v>263</v>
      </c>
      <c r="F138" s="50">
        <v>244</v>
      </c>
      <c r="G138" s="61">
        <v>859</v>
      </c>
      <c r="H138" s="61">
        <v>907</v>
      </c>
    </row>
    <row r="139" spans="1:8" ht="15.75">
      <c r="A139" s="2" t="s">
        <v>205</v>
      </c>
      <c r="B139" s="52" t="s">
        <v>29</v>
      </c>
      <c r="C139" s="52" t="s">
        <v>158</v>
      </c>
      <c r="D139" s="52" t="s">
        <v>202</v>
      </c>
      <c r="E139" s="50" t="s">
        <v>379</v>
      </c>
      <c r="F139" s="50">
        <v>350</v>
      </c>
      <c r="G139" s="61">
        <v>15</v>
      </c>
      <c r="H139" s="61">
        <v>18</v>
      </c>
    </row>
    <row r="140" spans="1:8" ht="15.75">
      <c r="A140" s="51" t="s">
        <v>8</v>
      </c>
      <c r="B140" s="52"/>
      <c r="C140" s="52" t="s">
        <v>264</v>
      </c>
      <c r="D140" s="52" t="s">
        <v>159</v>
      </c>
      <c r="E140" s="50"/>
      <c r="F140" s="50"/>
      <c r="G140" s="61">
        <f>G141</f>
        <v>130</v>
      </c>
      <c r="H140" s="61">
        <f>H141</f>
        <v>150</v>
      </c>
    </row>
    <row r="141" spans="1:8" ht="31.5">
      <c r="A141" s="57" t="s">
        <v>265</v>
      </c>
      <c r="B141" s="52" t="s">
        <v>29</v>
      </c>
      <c r="C141" s="52" t="s">
        <v>264</v>
      </c>
      <c r="D141" s="52" t="s">
        <v>159</v>
      </c>
      <c r="E141" s="50" t="s">
        <v>266</v>
      </c>
      <c r="F141" s="50"/>
      <c r="G141" s="61">
        <f>G142</f>
        <v>130</v>
      </c>
      <c r="H141" s="61">
        <f>H142</f>
        <v>150</v>
      </c>
    </row>
    <row r="142" spans="1:8" ht="31.5">
      <c r="A142" s="51" t="s">
        <v>169</v>
      </c>
      <c r="B142" s="52" t="s">
        <v>29</v>
      </c>
      <c r="C142" s="52" t="s">
        <v>264</v>
      </c>
      <c r="D142" s="52" t="s">
        <v>159</v>
      </c>
      <c r="E142" s="50" t="s">
        <v>266</v>
      </c>
      <c r="F142" s="50">
        <v>244</v>
      </c>
      <c r="G142" s="61">
        <v>130</v>
      </c>
      <c r="H142" s="61">
        <v>150</v>
      </c>
    </row>
    <row r="143" spans="1:8" ht="30">
      <c r="A143" s="68" t="s">
        <v>443</v>
      </c>
      <c r="B143" s="52" t="s">
        <v>29</v>
      </c>
      <c r="C143" s="67"/>
      <c r="D143" s="67"/>
      <c r="E143" s="68" t="s">
        <v>268</v>
      </c>
      <c r="F143" s="68"/>
      <c r="G143" s="61">
        <f>G144+G165+G176</f>
        <v>29969.2</v>
      </c>
      <c r="H143" s="61">
        <f>H144+H165+H176</f>
        <v>31470.300000000003</v>
      </c>
    </row>
    <row r="144" spans="1:8" ht="15.75">
      <c r="A144" s="69" t="s">
        <v>269</v>
      </c>
      <c r="B144" s="52" t="s">
        <v>29</v>
      </c>
      <c r="C144" s="67"/>
      <c r="D144" s="67"/>
      <c r="E144" s="69" t="s">
        <v>270</v>
      </c>
      <c r="F144" s="70"/>
      <c r="G144" s="61">
        <f>G145</f>
        <v>29380.399999999998</v>
      </c>
      <c r="H144" s="61">
        <f>H145</f>
        <v>30845.2</v>
      </c>
    </row>
    <row r="145" spans="1:8" ht="15.75">
      <c r="A145" s="2" t="s">
        <v>7</v>
      </c>
      <c r="B145" s="52" t="s">
        <v>29</v>
      </c>
      <c r="C145" s="52" t="s">
        <v>271</v>
      </c>
      <c r="D145" s="52" t="s">
        <v>158</v>
      </c>
      <c r="E145" s="70"/>
      <c r="F145" s="70"/>
      <c r="G145" s="174">
        <f>G146+G151+G154+G156+G160+G163</f>
        <v>29380.399999999998</v>
      </c>
      <c r="H145" s="174">
        <f>H146+H151+H154+H156+H160+H163</f>
        <v>30845.2</v>
      </c>
    </row>
    <row r="146" spans="1:8" ht="30">
      <c r="A146" s="62" t="s">
        <v>272</v>
      </c>
      <c r="B146" s="52" t="s">
        <v>29</v>
      </c>
      <c r="C146" s="52" t="s">
        <v>271</v>
      </c>
      <c r="D146" s="52" t="s">
        <v>158</v>
      </c>
      <c r="E146" s="50" t="s">
        <v>273</v>
      </c>
      <c r="F146" s="68"/>
      <c r="G146" s="61">
        <f>G147+G148+G149+G150</f>
        <v>23683.199999999997</v>
      </c>
      <c r="H146" s="61">
        <f>H147+H148+H149+H150</f>
        <v>24960.9</v>
      </c>
    </row>
    <row r="147" spans="1:8" ht="31.5">
      <c r="A147" s="51" t="s">
        <v>196</v>
      </c>
      <c r="B147" s="52" t="s">
        <v>29</v>
      </c>
      <c r="C147" s="52" t="s">
        <v>271</v>
      </c>
      <c r="D147" s="52" t="s">
        <v>158</v>
      </c>
      <c r="E147" s="50" t="s">
        <v>273</v>
      </c>
      <c r="F147" s="53">
        <v>111</v>
      </c>
      <c r="G147" s="61">
        <v>17948</v>
      </c>
      <c r="H147" s="61">
        <v>19024.9</v>
      </c>
    </row>
    <row r="148" spans="1:8" ht="15.75">
      <c r="A148" s="2" t="s">
        <v>197</v>
      </c>
      <c r="B148" s="52" t="s">
        <v>29</v>
      </c>
      <c r="C148" s="52" t="s">
        <v>271</v>
      </c>
      <c r="D148" s="52" t="s">
        <v>158</v>
      </c>
      <c r="E148" s="50" t="s">
        <v>273</v>
      </c>
      <c r="F148" s="53">
        <v>112</v>
      </c>
      <c r="G148" s="61">
        <v>137.8</v>
      </c>
      <c r="H148" s="61">
        <v>146.1</v>
      </c>
    </row>
    <row r="149" spans="1:8" ht="31.5">
      <c r="A149" s="51" t="s">
        <v>168</v>
      </c>
      <c r="B149" s="52" t="s">
        <v>29</v>
      </c>
      <c r="C149" s="52" t="s">
        <v>271</v>
      </c>
      <c r="D149" s="52" t="s">
        <v>158</v>
      </c>
      <c r="E149" s="50" t="s">
        <v>273</v>
      </c>
      <c r="F149" s="53">
        <v>242</v>
      </c>
      <c r="G149" s="61">
        <v>351.6</v>
      </c>
      <c r="H149" s="61">
        <v>386.7</v>
      </c>
    </row>
    <row r="150" spans="1:8" ht="31.5">
      <c r="A150" s="51" t="s">
        <v>169</v>
      </c>
      <c r="B150" s="52" t="s">
        <v>29</v>
      </c>
      <c r="C150" s="52" t="s">
        <v>271</v>
      </c>
      <c r="D150" s="52" t="s">
        <v>158</v>
      </c>
      <c r="E150" s="50" t="s">
        <v>273</v>
      </c>
      <c r="F150" s="53">
        <v>244</v>
      </c>
      <c r="G150" s="61">
        <v>5245.8</v>
      </c>
      <c r="H150" s="61">
        <v>5403.2</v>
      </c>
    </row>
    <row r="151" spans="1:8" ht="45">
      <c r="A151" s="71" t="s">
        <v>274</v>
      </c>
      <c r="B151" s="52" t="s">
        <v>29</v>
      </c>
      <c r="C151" s="52" t="s">
        <v>271</v>
      </c>
      <c r="D151" s="52" t="s">
        <v>158</v>
      </c>
      <c r="E151" s="68" t="s">
        <v>275</v>
      </c>
      <c r="F151" s="68"/>
      <c r="G151" s="61">
        <f>G152+G153</f>
        <v>964</v>
      </c>
      <c r="H151" s="61">
        <f>H152+H153</f>
        <v>984</v>
      </c>
    </row>
    <row r="152" spans="1:8" ht="15.75">
      <c r="A152" s="2" t="s">
        <v>197</v>
      </c>
      <c r="B152" s="52" t="s">
        <v>29</v>
      </c>
      <c r="C152" s="52" t="s">
        <v>271</v>
      </c>
      <c r="D152" s="52" t="s">
        <v>158</v>
      </c>
      <c r="E152" s="68" t="s">
        <v>275</v>
      </c>
      <c r="F152" s="53">
        <v>112</v>
      </c>
      <c r="G152" s="61">
        <v>11</v>
      </c>
      <c r="H152" s="61">
        <v>12</v>
      </c>
    </row>
    <row r="153" spans="1:8" ht="31.5">
      <c r="A153" s="51" t="s">
        <v>169</v>
      </c>
      <c r="B153" s="52" t="s">
        <v>29</v>
      </c>
      <c r="C153" s="52" t="s">
        <v>271</v>
      </c>
      <c r="D153" s="52" t="s">
        <v>158</v>
      </c>
      <c r="E153" s="68" t="s">
        <v>275</v>
      </c>
      <c r="F153" s="53">
        <v>244</v>
      </c>
      <c r="G153" s="61">
        <v>953</v>
      </c>
      <c r="H153" s="61">
        <v>972</v>
      </c>
    </row>
    <row r="154" spans="1:8" ht="30">
      <c r="A154" s="71" t="s">
        <v>276</v>
      </c>
      <c r="B154" s="52" t="s">
        <v>29</v>
      </c>
      <c r="C154" s="52" t="s">
        <v>271</v>
      </c>
      <c r="D154" s="52" t="s">
        <v>158</v>
      </c>
      <c r="E154" s="68" t="s">
        <v>277</v>
      </c>
      <c r="F154" s="68"/>
      <c r="G154" s="61">
        <f>G155</f>
        <v>1135.2</v>
      </c>
      <c r="H154" s="61">
        <f>H155</f>
        <v>1180.6</v>
      </c>
    </row>
    <row r="155" spans="1:8" ht="31.5">
      <c r="A155" s="51" t="s">
        <v>169</v>
      </c>
      <c r="B155" s="52" t="s">
        <v>29</v>
      </c>
      <c r="C155" s="52" t="s">
        <v>271</v>
      </c>
      <c r="D155" s="52" t="s">
        <v>158</v>
      </c>
      <c r="E155" s="68" t="s">
        <v>277</v>
      </c>
      <c r="F155" s="68">
        <v>244</v>
      </c>
      <c r="G155" s="61">
        <v>1135.2</v>
      </c>
      <c r="H155" s="61">
        <v>1180.6</v>
      </c>
    </row>
    <row r="156" spans="1:8" ht="30">
      <c r="A156" s="71" t="s">
        <v>278</v>
      </c>
      <c r="B156" s="52" t="s">
        <v>29</v>
      </c>
      <c r="C156" s="52" t="s">
        <v>271</v>
      </c>
      <c r="D156" s="52" t="s">
        <v>158</v>
      </c>
      <c r="E156" s="68" t="s">
        <v>279</v>
      </c>
      <c r="F156" s="68"/>
      <c r="G156" s="61">
        <f>G157+G158+G159</f>
        <v>1141.5</v>
      </c>
      <c r="H156" s="61">
        <f>H157+H158+H159</f>
        <v>1189</v>
      </c>
    </row>
    <row r="157" spans="1:8" ht="31.5">
      <c r="A157" s="51" t="s">
        <v>168</v>
      </c>
      <c r="B157" s="52" t="s">
        <v>29</v>
      </c>
      <c r="C157" s="52" t="s">
        <v>271</v>
      </c>
      <c r="D157" s="52" t="s">
        <v>158</v>
      </c>
      <c r="E157" s="68" t="s">
        <v>279</v>
      </c>
      <c r="F157" s="68">
        <v>242</v>
      </c>
      <c r="G157" s="61">
        <v>169.7</v>
      </c>
      <c r="H157" s="61">
        <v>178.2</v>
      </c>
    </row>
    <row r="158" spans="1:8" ht="31.5">
      <c r="A158" s="51" t="s">
        <v>169</v>
      </c>
      <c r="B158" s="52" t="s">
        <v>29</v>
      </c>
      <c r="C158" s="52" t="s">
        <v>271</v>
      </c>
      <c r="D158" s="52" t="s">
        <v>158</v>
      </c>
      <c r="E158" s="68" t="s">
        <v>279</v>
      </c>
      <c r="F158" s="68">
        <v>244</v>
      </c>
      <c r="G158" s="61">
        <v>949.8</v>
      </c>
      <c r="H158" s="61">
        <v>987.8</v>
      </c>
    </row>
    <row r="159" spans="1:8" ht="15.75">
      <c r="A159" s="2" t="s">
        <v>220</v>
      </c>
      <c r="B159" s="52" t="s">
        <v>29</v>
      </c>
      <c r="C159" s="52" t="s">
        <v>271</v>
      </c>
      <c r="D159" s="52" t="s">
        <v>158</v>
      </c>
      <c r="E159" s="68" t="s">
        <v>279</v>
      </c>
      <c r="F159" s="68">
        <v>852</v>
      </c>
      <c r="G159" s="61">
        <v>22</v>
      </c>
      <c r="H159" s="61">
        <v>23</v>
      </c>
    </row>
    <row r="160" spans="1:8" ht="45">
      <c r="A160" s="71" t="s">
        <v>280</v>
      </c>
      <c r="B160" s="52" t="s">
        <v>29</v>
      </c>
      <c r="C160" s="52" t="s">
        <v>271</v>
      </c>
      <c r="D160" s="52" t="s">
        <v>158</v>
      </c>
      <c r="E160" s="68" t="s">
        <v>281</v>
      </c>
      <c r="F160" s="68"/>
      <c r="G160" s="61">
        <f>G161+G162</f>
        <v>2456.5</v>
      </c>
      <c r="H160" s="61">
        <f>H161+H162</f>
        <v>2530.7</v>
      </c>
    </row>
    <row r="161" spans="1:8" ht="31.5">
      <c r="A161" s="2" t="s">
        <v>187</v>
      </c>
      <c r="B161" s="52" t="s">
        <v>29</v>
      </c>
      <c r="C161" s="52" t="s">
        <v>271</v>
      </c>
      <c r="D161" s="52" t="s">
        <v>158</v>
      </c>
      <c r="E161" s="68" t="s">
        <v>281</v>
      </c>
      <c r="F161" s="68">
        <v>243</v>
      </c>
      <c r="G161" s="61">
        <v>650</v>
      </c>
      <c r="H161" s="61">
        <v>670</v>
      </c>
    </row>
    <row r="162" spans="1:8" ht="31.5">
      <c r="A162" s="51" t="s">
        <v>169</v>
      </c>
      <c r="B162" s="52" t="s">
        <v>29</v>
      </c>
      <c r="C162" s="52" t="s">
        <v>271</v>
      </c>
      <c r="D162" s="52" t="s">
        <v>158</v>
      </c>
      <c r="E162" s="68" t="s">
        <v>281</v>
      </c>
      <c r="F162" s="68">
        <v>244</v>
      </c>
      <c r="G162" s="61">
        <v>1806.5</v>
      </c>
      <c r="H162" s="61">
        <v>1860.7</v>
      </c>
    </row>
    <row r="163" spans="1:8" ht="31.5" hidden="1">
      <c r="A163" s="11" t="s">
        <v>396</v>
      </c>
      <c r="B163" s="52" t="s">
        <v>29</v>
      </c>
      <c r="C163" s="52" t="s">
        <v>271</v>
      </c>
      <c r="D163" s="52" t="s">
        <v>158</v>
      </c>
      <c r="E163" s="68" t="s">
        <v>283</v>
      </c>
      <c r="F163" s="68"/>
      <c r="G163" s="61">
        <f>G164</f>
        <v>0</v>
      </c>
      <c r="H163" s="61">
        <f>H164</f>
        <v>0</v>
      </c>
    </row>
    <row r="164" spans="1:8" ht="31.5" hidden="1">
      <c r="A164" s="2" t="s">
        <v>187</v>
      </c>
      <c r="B164" s="52" t="s">
        <v>29</v>
      </c>
      <c r="C164" s="52" t="s">
        <v>271</v>
      </c>
      <c r="D164" s="52" t="s">
        <v>158</v>
      </c>
      <c r="E164" s="68" t="s">
        <v>283</v>
      </c>
      <c r="F164" s="68">
        <v>243</v>
      </c>
      <c r="G164" s="61">
        <v>0</v>
      </c>
      <c r="H164" s="61">
        <v>0</v>
      </c>
    </row>
    <row r="165" spans="1:8" ht="63">
      <c r="A165" s="58" t="s">
        <v>284</v>
      </c>
      <c r="B165" s="52" t="s">
        <v>29</v>
      </c>
      <c r="C165" s="52"/>
      <c r="D165" s="52"/>
      <c r="E165" s="59" t="s">
        <v>285</v>
      </c>
      <c r="F165" s="59"/>
      <c r="G165" s="174">
        <f>G166</f>
        <v>232.9</v>
      </c>
      <c r="H165" s="174">
        <f>H166</f>
        <v>242.7</v>
      </c>
    </row>
    <row r="166" spans="1:8" ht="15.75">
      <c r="A166" s="2" t="s">
        <v>7</v>
      </c>
      <c r="B166" s="52" t="s">
        <v>29</v>
      </c>
      <c r="C166" s="52" t="s">
        <v>271</v>
      </c>
      <c r="D166" s="52" t="s">
        <v>158</v>
      </c>
      <c r="E166" s="50"/>
      <c r="F166" s="50"/>
      <c r="G166" s="61">
        <f>G167+G171+G173</f>
        <v>232.9</v>
      </c>
      <c r="H166" s="61">
        <f>H167+H171+H173</f>
        <v>242.7</v>
      </c>
    </row>
    <row r="167" spans="1:8" ht="15.75">
      <c r="A167" s="57" t="s">
        <v>286</v>
      </c>
      <c r="B167" s="52" t="s">
        <v>29</v>
      </c>
      <c r="C167" s="52" t="s">
        <v>271</v>
      </c>
      <c r="D167" s="52" t="s">
        <v>158</v>
      </c>
      <c r="E167" s="50" t="s">
        <v>287</v>
      </c>
      <c r="F167" s="50"/>
      <c r="G167" s="61">
        <f>G168+G169+G170</f>
        <v>38</v>
      </c>
      <c r="H167" s="61">
        <f>H168+H169+H170</f>
        <v>42.6</v>
      </c>
    </row>
    <row r="168" spans="1:8" ht="15.75">
      <c r="A168" s="2" t="s">
        <v>197</v>
      </c>
      <c r="B168" s="52" t="s">
        <v>29</v>
      </c>
      <c r="C168" s="52" t="s">
        <v>271</v>
      </c>
      <c r="D168" s="52" t="s">
        <v>158</v>
      </c>
      <c r="E168" s="50" t="s">
        <v>287</v>
      </c>
      <c r="F168" s="50">
        <v>112</v>
      </c>
      <c r="G168" s="61">
        <v>5</v>
      </c>
      <c r="H168" s="61">
        <v>5</v>
      </c>
    </row>
    <row r="169" spans="1:8" ht="31.5">
      <c r="A169" s="51" t="s">
        <v>168</v>
      </c>
      <c r="B169" s="52" t="s">
        <v>29</v>
      </c>
      <c r="C169" s="52" t="s">
        <v>271</v>
      </c>
      <c r="D169" s="52" t="s">
        <v>158</v>
      </c>
      <c r="E169" s="50" t="s">
        <v>287</v>
      </c>
      <c r="F169" s="50">
        <v>242</v>
      </c>
      <c r="G169" s="61">
        <v>8.8</v>
      </c>
      <c r="H169" s="61">
        <v>8.8</v>
      </c>
    </row>
    <row r="170" spans="1:8" ht="31.5">
      <c r="A170" s="51" t="s">
        <v>169</v>
      </c>
      <c r="B170" s="52" t="s">
        <v>29</v>
      </c>
      <c r="C170" s="52" t="s">
        <v>271</v>
      </c>
      <c r="D170" s="52" t="s">
        <v>158</v>
      </c>
      <c r="E170" s="50" t="s">
        <v>287</v>
      </c>
      <c r="F170" s="68">
        <v>244</v>
      </c>
      <c r="G170" s="61">
        <v>24.2</v>
      </c>
      <c r="H170" s="61">
        <v>28.8</v>
      </c>
    </row>
    <row r="171" spans="1:8" ht="31.5">
      <c r="A171" s="57" t="s">
        <v>288</v>
      </c>
      <c r="B171" s="52" t="s">
        <v>29</v>
      </c>
      <c r="C171" s="52" t="s">
        <v>271</v>
      </c>
      <c r="D171" s="52" t="s">
        <v>158</v>
      </c>
      <c r="E171" s="50" t="s">
        <v>289</v>
      </c>
      <c r="F171" s="50"/>
      <c r="G171" s="61">
        <f>G172</f>
        <v>99</v>
      </c>
      <c r="H171" s="61">
        <f>H172</f>
        <v>100</v>
      </c>
    </row>
    <row r="172" spans="1:8" ht="31.5">
      <c r="A172" s="51" t="s">
        <v>169</v>
      </c>
      <c r="B172" s="52" t="s">
        <v>29</v>
      </c>
      <c r="C172" s="52" t="s">
        <v>271</v>
      </c>
      <c r="D172" s="52" t="s">
        <v>158</v>
      </c>
      <c r="E172" s="50" t="s">
        <v>289</v>
      </c>
      <c r="F172" s="68">
        <v>244</v>
      </c>
      <c r="G172" s="61">
        <v>99</v>
      </c>
      <c r="H172" s="61">
        <v>100</v>
      </c>
    </row>
    <row r="173" spans="1:8" ht="15.75">
      <c r="A173" s="50" t="s">
        <v>198</v>
      </c>
      <c r="B173" s="52" t="s">
        <v>29</v>
      </c>
      <c r="C173" s="52" t="s">
        <v>271</v>
      </c>
      <c r="D173" s="52" t="s">
        <v>158</v>
      </c>
      <c r="E173" s="50" t="s">
        <v>290</v>
      </c>
      <c r="F173" s="50"/>
      <c r="G173" s="61">
        <f>G174+G175</f>
        <v>95.9</v>
      </c>
      <c r="H173" s="61">
        <f>H174+H175</f>
        <v>100.1</v>
      </c>
    </row>
    <row r="174" spans="1:8" ht="31.5">
      <c r="A174" s="51" t="s">
        <v>168</v>
      </c>
      <c r="B174" s="52" t="s">
        <v>29</v>
      </c>
      <c r="C174" s="52" t="s">
        <v>271</v>
      </c>
      <c r="D174" s="52" t="s">
        <v>158</v>
      </c>
      <c r="E174" s="50" t="s">
        <v>290</v>
      </c>
      <c r="F174" s="50">
        <v>242</v>
      </c>
      <c r="G174" s="61">
        <v>27.2</v>
      </c>
      <c r="H174" s="61">
        <v>48.6</v>
      </c>
    </row>
    <row r="175" spans="1:8" ht="31.5">
      <c r="A175" s="51" t="s">
        <v>169</v>
      </c>
      <c r="B175" s="52" t="s">
        <v>29</v>
      </c>
      <c r="C175" s="52" t="s">
        <v>271</v>
      </c>
      <c r="D175" s="52" t="s">
        <v>158</v>
      </c>
      <c r="E175" s="50" t="s">
        <v>290</v>
      </c>
      <c r="F175" s="68">
        <v>244</v>
      </c>
      <c r="G175" s="61">
        <v>68.7</v>
      </c>
      <c r="H175" s="61">
        <v>51.5</v>
      </c>
    </row>
    <row r="176" spans="1:8" ht="63">
      <c r="A176" s="58" t="s">
        <v>291</v>
      </c>
      <c r="B176" s="52" t="s">
        <v>29</v>
      </c>
      <c r="C176" s="52"/>
      <c r="D176" s="52"/>
      <c r="E176" s="59" t="s">
        <v>292</v>
      </c>
      <c r="F176" s="59"/>
      <c r="G176" s="174">
        <f>G177</f>
        <v>355.9</v>
      </c>
      <c r="H176" s="174">
        <f>H177</f>
        <v>382.4</v>
      </c>
    </row>
    <row r="177" spans="1:8" ht="15.75">
      <c r="A177" s="2" t="s">
        <v>7</v>
      </c>
      <c r="B177" s="52" t="s">
        <v>29</v>
      </c>
      <c r="C177" s="52" t="s">
        <v>271</v>
      </c>
      <c r="D177" s="52" t="s">
        <v>158</v>
      </c>
      <c r="E177" s="50"/>
      <c r="F177" s="50"/>
      <c r="G177" s="61">
        <f>G178+G182+G184</f>
        <v>355.9</v>
      </c>
      <c r="H177" s="61">
        <f>H178+H182+H184</f>
        <v>382.4</v>
      </c>
    </row>
    <row r="178" spans="1:8" ht="15.75">
      <c r="A178" s="50" t="s">
        <v>293</v>
      </c>
      <c r="B178" s="52" t="s">
        <v>29</v>
      </c>
      <c r="C178" s="52" t="s">
        <v>271</v>
      </c>
      <c r="D178" s="52" t="s">
        <v>158</v>
      </c>
      <c r="E178" s="50" t="s">
        <v>294</v>
      </c>
      <c r="F178" s="50"/>
      <c r="G178" s="61">
        <f>G179+G180+G181</f>
        <v>148.2</v>
      </c>
      <c r="H178" s="61">
        <f>H179+H180+H181</f>
        <v>169</v>
      </c>
    </row>
    <row r="179" spans="1:8" ht="15.75">
      <c r="A179" s="2" t="s">
        <v>197</v>
      </c>
      <c r="B179" s="52" t="s">
        <v>29</v>
      </c>
      <c r="C179" s="52" t="s">
        <v>271</v>
      </c>
      <c r="D179" s="52" t="s">
        <v>158</v>
      </c>
      <c r="E179" s="50" t="s">
        <v>294</v>
      </c>
      <c r="F179" s="50">
        <v>112</v>
      </c>
      <c r="G179" s="61">
        <v>12</v>
      </c>
      <c r="H179" s="61">
        <v>14</v>
      </c>
    </row>
    <row r="180" spans="1:8" ht="31.5">
      <c r="A180" s="51" t="s">
        <v>168</v>
      </c>
      <c r="B180" s="52" t="s">
        <v>29</v>
      </c>
      <c r="C180" s="52" t="s">
        <v>271</v>
      </c>
      <c r="D180" s="52" t="s">
        <v>158</v>
      </c>
      <c r="E180" s="50" t="s">
        <v>294</v>
      </c>
      <c r="F180" s="50">
        <v>242</v>
      </c>
      <c r="G180" s="61">
        <v>17.2</v>
      </c>
      <c r="H180" s="61">
        <v>20</v>
      </c>
    </row>
    <row r="181" spans="1:8" ht="31.5">
      <c r="A181" s="51" t="s">
        <v>169</v>
      </c>
      <c r="B181" s="52" t="s">
        <v>29</v>
      </c>
      <c r="C181" s="52" t="s">
        <v>271</v>
      </c>
      <c r="D181" s="52" t="s">
        <v>158</v>
      </c>
      <c r="E181" s="50" t="s">
        <v>294</v>
      </c>
      <c r="F181" s="50">
        <v>244</v>
      </c>
      <c r="G181" s="61">
        <v>119</v>
      </c>
      <c r="H181" s="61">
        <v>135</v>
      </c>
    </row>
    <row r="182" spans="1:8" ht="15.75">
      <c r="A182" s="50" t="s">
        <v>295</v>
      </c>
      <c r="B182" s="52" t="s">
        <v>29</v>
      </c>
      <c r="C182" s="52" t="s">
        <v>271</v>
      </c>
      <c r="D182" s="52" t="s">
        <v>158</v>
      </c>
      <c r="E182" s="50" t="s">
        <v>296</v>
      </c>
      <c r="F182" s="50"/>
      <c r="G182" s="61">
        <f>G183</f>
        <v>81.8</v>
      </c>
      <c r="H182" s="61">
        <f>H183</f>
        <v>97</v>
      </c>
    </row>
    <row r="183" spans="1:8" ht="31.5">
      <c r="A183" s="51" t="s">
        <v>169</v>
      </c>
      <c r="B183" s="52" t="s">
        <v>29</v>
      </c>
      <c r="C183" s="52" t="s">
        <v>271</v>
      </c>
      <c r="D183" s="52" t="s">
        <v>158</v>
      </c>
      <c r="E183" s="50" t="s">
        <v>296</v>
      </c>
      <c r="F183" s="50">
        <v>244</v>
      </c>
      <c r="G183" s="61">
        <v>81.8</v>
      </c>
      <c r="H183" s="61">
        <v>97</v>
      </c>
    </row>
    <row r="184" spans="1:8" ht="31.5">
      <c r="A184" s="57" t="s">
        <v>278</v>
      </c>
      <c r="B184" s="52" t="s">
        <v>29</v>
      </c>
      <c r="C184" s="52" t="s">
        <v>271</v>
      </c>
      <c r="D184" s="52" t="s">
        <v>158</v>
      </c>
      <c r="E184" s="50" t="s">
        <v>297</v>
      </c>
      <c r="F184" s="50"/>
      <c r="G184" s="61">
        <f>G185+G186</f>
        <v>125.9</v>
      </c>
      <c r="H184" s="61">
        <f>H185+H186</f>
        <v>116.39999999999999</v>
      </c>
    </row>
    <row r="185" spans="1:8" ht="31.5">
      <c r="A185" s="51" t="s">
        <v>168</v>
      </c>
      <c r="B185" s="52" t="s">
        <v>29</v>
      </c>
      <c r="C185" s="52" t="s">
        <v>271</v>
      </c>
      <c r="D185" s="52" t="s">
        <v>158</v>
      </c>
      <c r="E185" s="50" t="s">
        <v>297</v>
      </c>
      <c r="F185" s="50">
        <v>242</v>
      </c>
      <c r="G185" s="61">
        <v>66.7</v>
      </c>
      <c r="H185" s="61">
        <v>41.3</v>
      </c>
    </row>
    <row r="186" spans="1:8" ht="31.5">
      <c r="A186" s="51" t="s">
        <v>169</v>
      </c>
      <c r="B186" s="52" t="s">
        <v>29</v>
      </c>
      <c r="C186" s="52" t="s">
        <v>271</v>
      </c>
      <c r="D186" s="52" t="s">
        <v>158</v>
      </c>
      <c r="E186" s="50" t="s">
        <v>297</v>
      </c>
      <c r="F186" s="50">
        <v>244</v>
      </c>
      <c r="G186" s="61">
        <v>59.2</v>
      </c>
      <c r="H186" s="61">
        <v>75.1</v>
      </c>
    </row>
    <row r="187" spans="1:8" ht="63">
      <c r="A187" s="72" t="s">
        <v>436</v>
      </c>
      <c r="B187" s="52" t="s">
        <v>29</v>
      </c>
      <c r="C187" s="73"/>
      <c r="D187" s="73"/>
      <c r="E187" s="50" t="s">
        <v>298</v>
      </c>
      <c r="F187" s="50"/>
      <c r="G187" s="61">
        <f>G188+G191+G194</f>
        <v>2005.5</v>
      </c>
      <c r="H187" s="61">
        <f>H188+H191+H194</f>
        <v>2065</v>
      </c>
    </row>
    <row r="188" spans="1:8" ht="47.25">
      <c r="A188" s="74" t="s">
        <v>26</v>
      </c>
      <c r="B188" s="52" t="s">
        <v>29</v>
      </c>
      <c r="C188" s="52" t="s">
        <v>159</v>
      </c>
      <c r="D188" s="52" t="s">
        <v>299</v>
      </c>
      <c r="E188" s="75"/>
      <c r="F188" s="75"/>
      <c r="G188" s="61">
        <f>G189</f>
        <v>870.5</v>
      </c>
      <c r="H188" s="61">
        <f>H189</f>
        <v>750</v>
      </c>
    </row>
    <row r="189" spans="1:8" ht="31.5">
      <c r="A189" s="72" t="s">
        <v>300</v>
      </c>
      <c r="B189" s="52" t="s">
        <v>29</v>
      </c>
      <c r="C189" s="52" t="s">
        <v>159</v>
      </c>
      <c r="D189" s="52" t="s">
        <v>299</v>
      </c>
      <c r="E189" s="50" t="s">
        <v>301</v>
      </c>
      <c r="F189" s="50"/>
      <c r="G189" s="61">
        <f>G190</f>
        <v>870.5</v>
      </c>
      <c r="H189" s="61">
        <f>H190</f>
        <v>750</v>
      </c>
    </row>
    <row r="190" spans="1:8" ht="31.5">
      <c r="A190" s="51" t="s">
        <v>169</v>
      </c>
      <c r="B190" s="52" t="s">
        <v>29</v>
      </c>
      <c r="C190" s="52" t="s">
        <v>159</v>
      </c>
      <c r="D190" s="52" t="s">
        <v>299</v>
      </c>
      <c r="E190" s="50" t="s">
        <v>301</v>
      </c>
      <c r="F190" s="50">
        <v>244</v>
      </c>
      <c r="G190" s="61">
        <v>870.5</v>
      </c>
      <c r="H190" s="61">
        <v>750</v>
      </c>
    </row>
    <row r="191" spans="1:8" ht="15.75">
      <c r="A191" s="51" t="s">
        <v>2</v>
      </c>
      <c r="B191" s="52" t="s">
        <v>29</v>
      </c>
      <c r="C191" s="52" t="s">
        <v>158</v>
      </c>
      <c r="D191" s="52" t="s">
        <v>202</v>
      </c>
      <c r="E191" s="50"/>
      <c r="F191" s="50"/>
      <c r="G191" s="61">
        <f>G192</f>
        <v>250</v>
      </c>
      <c r="H191" s="61">
        <f>H192</f>
        <v>300</v>
      </c>
    </row>
    <row r="192" spans="1:8" ht="31.5">
      <c r="A192" s="72" t="s">
        <v>300</v>
      </c>
      <c r="B192" s="52" t="s">
        <v>29</v>
      </c>
      <c r="C192" s="52" t="s">
        <v>158</v>
      </c>
      <c r="D192" s="52" t="s">
        <v>202</v>
      </c>
      <c r="E192" s="50" t="s">
        <v>301</v>
      </c>
      <c r="F192" s="50"/>
      <c r="G192" s="61">
        <f>G193</f>
        <v>250</v>
      </c>
      <c r="H192" s="61">
        <f>H193</f>
        <v>300</v>
      </c>
    </row>
    <row r="193" spans="1:8" ht="31.5">
      <c r="A193" s="51" t="s">
        <v>169</v>
      </c>
      <c r="B193" s="52" t="s">
        <v>29</v>
      </c>
      <c r="C193" s="52" t="s">
        <v>158</v>
      </c>
      <c r="D193" s="52" t="s">
        <v>202</v>
      </c>
      <c r="E193" s="50" t="s">
        <v>301</v>
      </c>
      <c r="F193" s="50">
        <v>244</v>
      </c>
      <c r="G193" s="61">
        <v>250</v>
      </c>
      <c r="H193" s="61">
        <v>300</v>
      </c>
    </row>
    <row r="194" spans="1:8" ht="47.25">
      <c r="A194" s="74" t="s">
        <v>26</v>
      </c>
      <c r="B194" s="52" t="s">
        <v>29</v>
      </c>
      <c r="C194" s="52" t="s">
        <v>159</v>
      </c>
      <c r="D194" s="52" t="s">
        <v>299</v>
      </c>
      <c r="E194" s="50"/>
      <c r="F194" s="50"/>
      <c r="G194" s="61">
        <f>G195+G197+G199</f>
        <v>885</v>
      </c>
      <c r="H194" s="61">
        <f>H195+H197+H199</f>
        <v>1015</v>
      </c>
    </row>
    <row r="195" spans="1:8" ht="15.75">
      <c r="A195" s="72" t="s">
        <v>302</v>
      </c>
      <c r="B195" s="52" t="s">
        <v>29</v>
      </c>
      <c r="C195" s="52" t="s">
        <v>159</v>
      </c>
      <c r="D195" s="52" t="s">
        <v>299</v>
      </c>
      <c r="E195" s="50" t="s">
        <v>303</v>
      </c>
      <c r="F195" s="50"/>
      <c r="G195" s="61">
        <f>G196</f>
        <v>200</v>
      </c>
      <c r="H195" s="61">
        <f>H196</f>
        <v>210</v>
      </c>
    </row>
    <row r="196" spans="1:8" ht="31.5">
      <c r="A196" s="51" t="s">
        <v>169</v>
      </c>
      <c r="B196" s="52" t="s">
        <v>29</v>
      </c>
      <c r="C196" s="52" t="s">
        <v>159</v>
      </c>
      <c r="D196" s="52" t="s">
        <v>299</v>
      </c>
      <c r="E196" s="50" t="s">
        <v>303</v>
      </c>
      <c r="F196" s="50">
        <v>244</v>
      </c>
      <c r="G196" s="61">
        <v>200</v>
      </c>
      <c r="H196" s="61">
        <v>210</v>
      </c>
    </row>
    <row r="197" spans="1:8" ht="15.75">
      <c r="A197" s="72" t="s">
        <v>304</v>
      </c>
      <c r="B197" s="52" t="s">
        <v>29</v>
      </c>
      <c r="C197" s="52" t="s">
        <v>159</v>
      </c>
      <c r="D197" s="52" t="s">
        <v>299</v>
      </c>
      <c r="E197" s="50" t="s">
        <v>305</v>
      </c>
      <c r="F197" s="50"/>
      <c r="G197" s="61">
        <f>G198</f>
        <v>475</v>
      </c>
      <c r="H197" s="61">
        <f>H198</f>
        <v>575</v>
      </c>
    </row>
    <row r="198" spans="1:8" ht="31.5">
      <c r="A198" s="51" t="s">
        <v>169</v>
      </c>
      <c r="B198" s="52" t="s">
        <v>29</v>
      </c>
      <c r="C198" s="52" t="s">
        <v>159</v>
      </c>
      <c r="D198" s="52" t="s">
        <v>299</v>
      </c>
      <c r="E198" s="50" t="s">
        <v>305</v>
      </c>
      <c r="F198" s="50">
        <v>244</v>
      </c>
      <c r="G198" s="61">
        <v>475</v>
      </c>
      <c r="H198" s="61">
        <v>575</v>
      </c>
    </row>
    <row r="199" spans="1:8" ht="15.75">
      <c r="A199" s="72" t="s">
        <v>306</v>
      </c>
      <c r="B199" s="52" t="s">
        <v>29</v>
      </c>
      <c r="C199" s="52" t="s">
        <v>159</v>
      </c>
      <c r="D199" s="52" t="s">
        <v>299</v>
      </c>
      <c r="E199" s="50" t="s">
        <v>307</v>
      </c>
      <c r="F199" s="50"/>
      <c r="G199" s="61">
        <f>G200</f>
        <v>210</v>
      </c>
      <c r="H199" s="61">
        <f>H200</f>
        <v>230</v>
      </c>
    </row>
    <row r="200" spans="1:8" ht="31.5">
      <c r="A200" s="51" t="s">
        <v>169</v>
      </c>
      <c r="B200" s="52" t="s">
        <v>29</v>
      </c>
      <c r="C200" s="52" t="s">
        <v>159</v>
      </c>
      <c r="D200" s="52" t="s">
        <v>299</v>
      </c>
      <c r="E200" s="50" t="s">
        <v>307</v>
      </c>
      <c r="F200" s="50">
        <v>244</v>
      </c>
      <c r="G200" s="61">
        <v>210</v>
      </c>
      <c r="H200" s="61">
        <v>230</v>
      </c>
    </row>
    <row r="201" spans="1:8" ht="48.75" customHeight="1">
      <c r="A201" s="57" t="s">
        <v>435</v>
      </c>
      <c r="B201" s="52" t="s">
        <v>29</v>
      </c>
      <c r="C201" s="52"/>
      <c r="D201" s="52"/>
      <c r="E201" s="50" t="s">
        <v>308</v>
      </c>
      <c r="F201" s="50"/>
      <c r="G201" s="61">
        <f>G202+G205+G208</f>
        <v>16096</v>
      </c>
      <c r="H201" s="61">
        <f>H202+H205+H208</f>
        <v>17675.8</v>
      </c>
    </row>
    <row r="202" spans="1:8" ht="15.75">
      <c r="A202" s="51" t="s">
        <v>6</v>
      </c>
      <c r="B202" s="52"/>
      <c r="C202" s="52" t="s">
        <v>185</v>
      </c>
      <c r="D202" s="52" t="s">
        <v>159</v>
      </c>
      <c r="E202" s="75"/>
      <c r="F202" s="50"/>
      <c r="G202" s="61">
        <f>G203</f>
        <v>1596</v>
      </c>
      <c r="H202" s="61">
        <f>H203</f>
        <v>1675.8</v>
      </c>
    </row>
    <row r="203" spans="1:8" ht="15.75">
      <c r="A203" s="50" t="s">
        <v>309</v>
      </c>
      <c r="B203" s="52" t="s">
        <v>29</v>
      </c>
      <c r="C203" s="52" t="s">
        <v>185</v>
      </c>
      <c r="D203" s="52" t="s">
        <v>159</v>
      </c>
      <c r="E203" s="50" t="s">
        <v>310</v>
      </c>
      <c r="F203" s="50"/>
      <c r="G203" s="61">
        <f>G204</f>
        <v>1596</v>
      </c>
      <c r="H203" s="61">
        <f>H204</f>
        <v>1675.8</v>
      </c>
    </row>
    <row r="204" spans="1:8" ht="31.5">
      <c r="A204" s="51" t="s">
        <v>169</v>
      </c>
      <c r="B204" s="52" t="s">
        <v>29</v>
      </c>
      <c r="C204" s="52" t="s">
        <v>185</v>
      </c>
      <c r="D204" s="52" t="s">
        <v>159</v>
      </c>
      <c r="E204" s="50" t="s">
        <v>310</v>
      </c>
      <c r="F204" s="50">
        <v>244</v>
      </c>
      <c r="G204" s="61">
        <v>1596</v>
      </c>
      <c r="H204" s="61">
        <v>1675.8</v>
      </c>
    </row>
    <row r="205" spans="1:8" ht="15.75">
      <c r="A205" s="2" t="s">
        <v>111</v>
      </c>
      <c r="B205" s="52"/>
      <c r="C205" s="52" t="s">
        <v>181</v>
      </c>
      <c r="D205" s="52" t="s">
        <v>299</v>
      </c>
      <c r="E205" s="50"/>
      <c r="F205" s="50"/>
      <c r="G205" s="61">
        <f>G206</f>
        <v>7000</v>
      </c>
      <c r="H205" s="61">
        <f>H206</f>
        <v>7500</v>
      </c>
    </row>
    <row r="206" spans="1:8" ht="15.75">
      <c r="A206" s="50" t="s">
        <v>311</v>
      </c>
      <c r="B206" s="52" t="s">
        <v>29</v>
      </c>
      <c r="C206" s="52" t="s">
        <v>181</v>
      </c>
      <c r="D206" s="52" t="s">
        <v>299</v>
      </c>
      <c r="E206" s="50" t="s">
        <v>312</v>
      </c>
      <c r="F206" s="50"/>
      <c r="G206" s="61">
        <f>G207</f>
        <v>7000</v>
      </c>
      <c r="H206" s="61">
        <f>H207</f>
        <v>7500</v>
      </c>
    </row>
    <row r="207" spans="1:8" ht="31.5">
      <c r="A207" s="51" t="s">
        <v>169</v>
      </c>
      <c r="B207" s="52" t="s">
        <v>29</v>
      </c>
      <c r="C207" s="52" t="s">
        <v>181</v>
      </c>
      <c r="D207" s="52" t="s">
        <v>299</v>
      </c>
      <c r="E207" s="50" t="s">
        <v>312</v>
      </c>
      <c r="F207" s="50">
        <v>244</v>
      </c>
      <c r="G207" s="61">
        <v>7000</v>
      </c>
      <c r="H207" s="61">
        <v>7500</v>
      </c>
    </row>
    <row r="208" spans="1:8" ht="15.75">
      <c r="A208" s="51" t="s">
        <v>6</v>
      </c>
      <c r="B208" s="52" t="s">
        <v>29</v>
      </c>
      <c r="C208" s="52" t="s">
        <v>185</v>
      </c>
      <c r="D208" s="52" t="s">
        <v>159</v>
      </c>
      <c r="E208" s="50"/>
      <c r="F208" s="50"/>
      <c r="G208" s="61">
        <f>G209</f>
        <v>7500</v>
      </c>
      <c r="H208" s="61">
        <f>H209</f>
        <v>8500</v>
      </c>
    </row>
    <row r="209" spans="1:8" ht="15.75">
      <c r="A209" s="50" t="s">
        <v>313</v>
      </c>
      <c r="B209" s="52" t="s">
        <v>29</v>
      </c>
      <c r="C209" s="52" t="s">
        <v>185</v>
      </c>
      <c r="D209" s="52" t="s">
        <v>159</v>
      </c>
      <c r="E209" s="50" t="s">
        <v>314</v>
      </c>
      <c r="F209" s="50" t="s">
        <v>315</v>
      </c>
      <c r="G209" s="61">
        <f>G210+G211</f>
        <v>7500</v>
      </c>
      <c r="H209" s="61">
        <f>H210+H211</f>
        <v>8500</v>
      </c>
    </row>
    <row r="210" spans="1:8" ht="31.5">
      <c r="A210" s="2" t="s">
        <v>187</v>
      </c>
      <c r="B210" s="52" t="s">
        <v>29</v>
      </c>
      <c r="C210" s="52" t="s">
        <v>185</v>
      </c>
      <c r="D210" s="52" t="s">
        <v>159</v>
      </c>
      <c r="E210" s="50" t="s">
        <v>314</v>
      </c>
      <c r="F210" s="50">
        <v>243</v>
      </c>
      <c r="G210" s="61">
        <v>1000</v>
      </c>
      <c r="H210" s="61">
        <v>1500</v>
      </c>
    </row>
    <row r="211" spans="1:8" ht="31.5">
      <c r="A211" s="51" t="s">
        <v>169</v>
      </c>
      <c r="B211" s="52" t="s">
        <v>29</v>
      </c>
      <c r="C211" s="52" t="s">
        <v>185</v>
      </c>
      <c r="D211" s="52" t="s">
        <v>159</v>
      </c>
      <c r="E211" s="50" t="s">
        <v>314</v>
      </c>
      <c r="F211" s="50">
        <v>244</v>
      </c>
      <c r="G211" s="61">
        <v>6500</v>
      </c>
      <c r="H211" s="61">
        <v>7000</v>
      </c>
    </row>
    <row r="212" spans="1:8" ht="78.75" hidden="1">
      <c r="A212" s="57" t="s">
        <v>316</v>
      </c>
      <c r="B212" s="52" t="s">
        <v>29</v>
      </c>
      <c r="C212" s="52"/>
      <c r="D212" s="52"/>
      <c r="E212" s="50" t="s">
        <v>317</v>
      </c>
      <c r="F212" s="50"/>
      <c r="G212" s="61">
        <f aca="true" t="shared" si="1" ref="G212:H214">G213</f>
        <v>0</v>
      </c>
      <c r="H212" s="61">
        <f t="shared" si="1"/>
        <v>0</v>
      </c>
    </row>
    <row r="213" spans="1:8" ht="15.75" hidden="1">
      <c r="A213" s="2" t="s">
        <v>3</v>
      </c>
      <c r="B213" s="52" t="s">
        <v>29</v>
      </c>
      <c r="C213" s="52" t="s">
        <v>181</v>
      </c>
      <c r="D213" s="52" t="s">
        <v>182</v>
      </c>
      <c r="E213" s="50"/>
      <c r="F213" s="50"/>
      <c r="G213" s="61">
        <f t="shared" si="1"/>
        <v>0</v>
      </c>
      <c r="H213" s="61">
        <f t="shared" si="1"/>
        <v>0</v>
      </c>
    </row>
    <row r="214" spans="1:8" ht="31.5" hidden="1">
      <c r="A214" s="57" t="s">
        <v>318</v>
      </c>
      <c r="B214" s="52" t="s">
        <v>29</v>
      </c>
      <c r="C214" s="52" t="s">
        <v>181</v>
      </c>
      <c r="D214" s="52" t="s">
        <v>182</v>
      </c>
      <c r="E214" s="50" t="s">
        <v>319</v>
      </c>
      <c r="F214" s="50"/>
      <c r="G214" s="61">
        <f t="shared" si="1"/>
        <v>0</v>
      </c>
      <c r="H214" s="61">
        <f t="shared" si="1"/>
        <v>0</v>
      </c>
    </row>
    <row r="215" spans="1:8" ht="15.75" hidden="1">
      <c r="A215" s="2" t="s">
        <v>220</v>
      </c>
      <c r="B215" s="52" t="s">
        <v>29</v>
      </c>
      <c r="C215" s="52" t="s">
        <v>181</v>
      </c>
      <c r="D215" s="52" t="s">
        <v>182</v>
      </c>
      <c r="E215" s="50" t="s">
        <v>319</v>
      </c>
      <c r="F215" s="50">
        <v>852</v>
      </c>
      <c r="G215" s="61">
        <v>0</v>
      </c>
      <c r="H215" s="61">
        <v>0</v>
      </c>
    </row>
    <row r="216" spans="1:8" ht="47.25">
      <c r="A216" s="51" t="s">
        <v>747</v>
      </c>
      <c r="B216" s="52" t="s">
        <v>29</v>
      </c>
      <c r="C216" s="106"/>
      <c r="D216" s="106"/>
      <c r="E216" s="105" t="s">
        <v>748</v>
      </c>
      <c r="F216" s="105"/>
      <c r="G216" s="61">
        <f aca="true" t="shared" si="2" ref="G216:H219">G217</f>
        <v>80</v>
      </c>
      <c r="H216" s="61">
        <f t="shared" si="2"/>
        <v>80</v>
      </c>
    </row>
    <row r="217" spans="1:8" ht="15.75">
      <c r="A217" s="2" t="s">
        <v>111</v>
      </c>
      <c r="B217" s="52" t="s">
        <v>29</v>
      </c>
      <c r="C217" s="106" t="s">
        <v>181</v>
      </c>
      <c r="D217" s="106" t="s">
        <v>299</v>
      </c>
      <c r="E217" s="105"/>
      <c r="F217" s="105"/>
      <c r="G217" s="61">
        <f t="shared" si="2"/>
        <v>80</v>
      </c>
      <c r="H217" s="61">
        <f t="shared" si="2"/>
        <v>80</v>
      </c>
    </row>
    <row r="218" spans="1:8" ht="15.75">
      <c r="A218" s="2" t="s">
        <v>750</v>
      </c>
      <c r="B218" s="52" t="s">
        <v>29</v>
      </c>
      <c r="C218" s="106" t="s">
        <v>181</v>
      </c>
      <c r="D218" s="106" t="s">
        <v>299</v>
      </c>
      <c r="E218" s="107" t="s">
        <v>751</v>
      </c>
      <c r="F218" s="105"/>
      <c r="G218" s="61">
        <f t="shared" si="2"/>
        <v>80</v>
      </c>
      <c r="H218" s="61">
        <f t="shared" si="2"/>
        <v>80</v>
      </c>
    </row>
    <row r="219" spans="1:8" ht="15.75">
      <c r="A219" s="51" t="s">
        <v>749</v>
      </c>
      <c r="B219" s="52" t="s">
        <v>29</v>
      </c>
      <c r="C219" s="106" t="s">
        <v>181</v>
      </c>
      <c r="D219" s="106" t="s">
        <v>299</v>
      </c>
      <c r="E219" s="105" t="s">
        <v>752</v>
      </c>
      <c r="F219" s="105"/>
      <c r="G219" s="61">
        <f t="shared" si="2"/>
        <v>80</v>
      </c>
      <c r="H219" s="61">
        <f t="shared" si="2"/>
        <v>80</v>
      </c>
    </row>
    <row r="220" spans="1:8" ht="31.5">
      <c r="A220" s="51" t="s">
        <v>169</v>
      </c>
      <c r="B220" s="52" t="s">
        <v>29</v>
      </c>
      <c r="C220" s="106" t="s">
        <v>181</v>
      </c>
      <c r="D220" s="106" t="s">
        <v>299</v>
      </c>
      <c r="E220" s="105" t="s">
        <v>752</v>
      </c>
      <c r="F220" s="105">
        <v>244</v>
      </c>
      <c r="G220" s="61">
        <v>80</v>
      </c>
      <c r="H220" s="61">
        <v>80</v>
      </c>
    </row>
    <row r="221" spans="1:8" ht="15.75">
      <c r="A221" s="51" t="s">
        <v>23</v>
      </c>
      <c r="B221" s="52" t="s">
        <v>29</v>
      </c>
      <c r="C221" s="52"/>
      <c r="D221" s="52"/>
      <c r="E221" s="76" t="s">
        <v>156</v>
      </c>
      <c r="F221" s="53"/>
      <c r="G221" s="77">
        <f>G222+G226+G235</f>
        <v>13307</v>
      </c>
      <c r="H221" s="77">
        <f>H222+H226+H235</f>
        <v>13943.2</v>
      </c>
    </row>
    <row r="222" spans="1:8" ht="47.25">
      <c r="A222" s="55" t="s">
        <v>320</v>
      </c>
      <c r="B222" s="52" t="s">
        <v>29</v>
      </c>
      <c r="C222" s="52"/>
      <c r="D222" s="52"/>
      <c r="E222" s="78" t="s">
        <v>321</v>
      </c>
      <c r="F222" s="79"/>
      <c r="G222" s="80">
        <f aca="true" t="shared" si="3" ref="G222:H224">G223</f>
        <v>1575.9</v>
      </c>
      <c r="H222" s="80">
        <f t="shared" si="3"/>
        <v>1654.7</v>
      </c>
    </row>
    <row r="223" spans="1:8" ht="47.25">
      <c r="A223" s="51" t="s">
        <v>322</v>
      </c>
      <c r="B223" s="52" t="s">
        <v>29</v>
      </c>
      <c r="C223" s="52" t="s">
        <v>158</v>
      </c>
      <c r="D223" s="52" t="s">
        <v>181</v>
      </c>
      <c r="E223" s="81"/>
      <c r="F223" s="82"/>
      <c r="G223" s="77">
        <f t="shared" si="3"/>
        <v>1575.9</v>
      </c>
      <c r="H223" s="77">
        <f t="shared" si="3"/>
        <v>1654.7</v>
      </c>
    </row>
    <row r="224" spans="1:8" ht="63">
      <c r="A224" s="51" t="s">
        <v>323</v>
      </c>
      <c r="B224" s="52" t="s">
        <v>29</v>
      </c>
      <c r="C224" s="52" t="s">
        <v>158</v>
      </c>
      <c r="D224" s="52" t="s">
        <v>181</v>
      </c>
      <c r="E224" s="83" t="s">
        <v>324</v>
      </c>
      <c r="F224" s="84"/>
      <c r="G224" s="77">
        <f t="shared" si="3"/>
        <v>1575.9</v>
      </c>
      <c r="H224" s="77">
        <f t="shared" si="3"/>
        <v>1654.7</v>
      </c>
    </row>
    <row r="225" spans="1:8" ht="31.5">
      <c r="A225" s="51" t="s">
        <v>161</v>
      </c>
      <c r="B225" s="52" t="s">
        <v>29</v>
      </c>
      <c r="C225" s="52" t="s">
        <v>158</v>
      </c>
      <c r="D225" s="52" t="s">
        <v>181</v>
      </c>
      <c r="E225" s="83" t="s">
        <v>324</v>
      </c>
      <c r="F225" s="84">
        <v>121</v>
      </c>
      <c r="G225" s="61">
        <v>1575.9</v>
      </c>
      <c r="H225" s="61">
        <v>1654.7</v>
      </c>
    </row>
    <row r="226" spans="1:8" ht="31.5">
      <c r="A226" s="55" t="s">
        <v>164</v>
      </c>
      <c r="B226" s="52" t="s">
        <v>29</v>
      </c>
      <c r="C226" s="52"/>
      <c r="D226" s="52"/>
      <c r="E226" s="78" t="s">
        <v>165</v>
      </c>
      <c r="F226" s="79"/>
      <c r="G226" s="80">
        <f>G227</f>
        <v>10701</v>
      </c>
      <c r="H226" s="80">
        <f>H227</f>
        <v>11258.4</v>
      </c>
    </row>
    <row r="227" spans="1:8" ht="47.25">
      <c r="A227" s="51" t="s">
        <v>322</v>
      </c>
      <c r="B227" s="52" t="s">
        <v>29</v>
      </c>
      <c r="C227" s="52" t="s">
        <v>158</v>
      </c>
      <c r="D227" s="52" t="s">
        <v>181</v>
      </c>
      <c r="E227" s="81"/>
      <c r="F227" s="82"/>
      <c r="G227" s="77">
        <f>G228+G230</f>
        <v>10701</v>
      </c>
      <c r="H227" s="77">
        <f>H228+H230</f>
        <v>11258.4</v>
      </c>
    </row>
    <row r="228" spans="1:8" ht="63">
      <c r="A228" s="51" t="s">
        <v>325</v>
      </c>
      <c r="B228" s="52" t="s">
        <v>29</v>
      </c>
      <c r="C228" s="52" t="s">
        <v>158</v>
      </c>
      <c r="D228" s="52" t="s">
        <v>181</v>
      </c>
      <c r="E228" s="83" t="s">
        <v>326</v>
      </c>
      <c r="F228" s="84"/>
      <c r="G228" s="77">
        <f>G229</f>
        <v>8177.4</v>
      </c>
      <c r="H228" s="77">
        <f>H229</f>
        <v>8586.3</v>
      </c>
    </row>
    <row r="229" spans="1:8" ht="31.5">
      <c r="A229" s="51" t="s">
        <v>161</v>
      </c>
      <c r="B229" s="52" t="s">
        <v>29</v>
      </c>
      <c r="C229" s="52" t="s">
        <v>158</v>
      </c>
      <c r="D229" s="52" t="s">
        <v>181</v>
      </c>
      <c r="E229" s="83" t="s">
        <v>326</v>
      </c>
      <c r="F229" s="84">
        <v>121</v>
      </c>
      <c r="G229" s="163">
        <v>8177.4</v>
      </c>
      <c r="H229" s="163">
        <v>8586.3</v>
      </c>
    </row>
    <row r="230" spans="1:8" ht="63">
      <c r="A230" s="51" t="s">
        <v>166</v>
      </c>
      <c r="B230" s="52" t="s">
        <v>29</v>
      </c>
      <c r="C230" s="52" t="s">
        <v>158</v>
      </c>
      <c r="D230" s="52" t="s">
        <v>181</v>
      </c>
      <c r="E230" s="83" t="s">
        <v>167</v>
      </c>
      <c r="F230" s="84"/>
      <c r="G230" s="77">
        <f>G231+G232+G233+G234</f>
        <v>2523.6</v>
      </c>
      <c r="H230" s="77">
        <f>H231+H232+H233+H234</f>
        <v>2672.1</v>
      </c>
    </row>
    <row r="231" spans="1:8" ht="31.5">
      <c r="A231" s="51" t="s">
        <v>163</v>
      </c>
      <c r="B231" s="52" t="s">
        <v>29</v>
      </c>
      <c r="C231" s="52" t="s">
        <v>158</v>
      </c>
      <c r="D231" s="52" t="s">
        <v>181</v>
      </c>
      <c r="E231" s="83" t="s">
        <v>167</v>
      </c>
      <c r="F231" s="84">
        <v>122</v>
      </c>
      <c r="G231" s="90">
        <v>60.5</v>
      </c>
      <c r="H231" s="90">
        <v>63.5</v>
      </c>
    </row>
    <row r="232" spans="1:8" ht="31.5">
      <c r="A232" s="51" t="s">
        <v>168</v>
      </c>
      <c r="B232" s="52" t="s">
        <v>29</v>
      </c>
      <c r="C232" s="52" t="s">
        <v>158</v>
      </c>
      <c r="D232" s="52" t="s">
        <v>181</v>
      </c>
      <c r="E232" s="83" t="s">
        <v>167</v>
      </c>
      <c r="F232" s="84">
        <v>242</v>
      </c>
      <c r="G232" s="90">
        <v>758.1</v>
      </c>
      <c r="H232" s="90">
        <v>803.6</v>
      </c>
    </row>
    <row r="233" spans="1:8" ht="31.5">
      <c r="A233" s="51" t="s">
        <v>169</v>
      </c>
      <c r="B233" s="52" t="s">
        <v>29</v>
      </c>
      <c r="C233" s="52" t="s">
        <v>158</v>
      </c>
      <c r="D233" s="52" t="s">
        <v>181</v>
      </c>
      <c r="E233" s="83" t="s">
        <v>167</v>
      </c>
      <c r="F233" s="84">
        <v>244</v>
      </c>
      <c r="G233" s="90">
        <v>1500</v>
      </c>
      <c r="H233" s="90">
        <v>1600</v>
      </c>
    </row>
    <row r="234" spans="1:8" ht="15.75">
      <c r="A234" s="51" t="s">
        <v>170</v>
      </c>
      <c r="B234" s="52" t="s">
        <v>29</v>
      </c>
      <c r="C234" s="52" t="s">
        <v>158</v>
      </c>
      <c r="D234" s="52" t="s">
        <v>181</v>
      </c>
      <c r="E234" s="83" t="s">
        <v>167</v>
      </c>
      <c r="F234" s="84">
        <v>852</v>
      </c>
      <c r="G234" s="90">
        <v>205</v>
      </c>
      <c r="H234" s="90">
        <v>205</v>
      </c>
    </row>
    <row r="235" spans="1:8" ht="31.5">
      <c r="A235" s="55" t="s">
        <v>327</v>
      </c>
      <c r="B235" s="52" t="s">
        <v>29</v>
      </c>
      <c r="C235" s="52" t="s">
        <v>158</v>
      </c>
      <c r="D235" s="52" t="s">
        <v>202</v>
      </c>
      <c r="E235" s="78" t="s">
        <v>328</v>
      </c>
      <c r="F235" s="79"/>
      <c r="G235" s="80">
        <f>G236+G241</f>
        <v>1030.1</v>
      </c>
      <c r="H235" s="80">
        <f>H236+H241</f>
        <v>1030.1</v>
      </c>
    </row>
    <row r="236" spans="1:8" ht="47.25">
      <c r="A236" s="51" t="s">
        <v>322</v>
      </c>
      <c r="B236" s="52" t="s">
        <v>29</v>
      </c>
      <c r="C236" s="52" t="s">
        <v>158</v>
      </c>
      <c r="D236" s="52" t="s">
        <v>202</v>
      </c>
      <c r="E236" s="81"/>
      <c r="F236" s="82"/>
      <c r="G236" s="77">
        <f>G237</f>
        <v>598.5</v>
      </c>
      <c r="H236" s="77">
        <f>H237</f>
        <v>598.5</v>
      </c>
    </row>
    <row r="237" spans="1:8" ht="63">
      <c r="A237" s="51" t="s">
        <v>329</v>
      </c>
      <c r="B237" s="52" t="s">
        <v>29</v>
      </c>
      <c r="C237" s="52" t="s">
        <v>158</v>
      </c>
      <c r="D237" s="52" t="s">
        <v>202</v>
      </c>
      <c r="E237" s="83" t="s">
        <v>330</v>
      </c>
      <c r="F237" s="84"/>
      <c r="G237" s="77">
        <f>G238+G240+G239</f>
        <v>598.5</v>
      </c>
      <c r="H237" s="77">
        <f>H238+H240+H239</f>
        <v>598.5</v>
      </c>
    </row>
    <row r="238" spans="1:8" ht="31.5">
      <c r="A238" s="51" t="s">
        <v>161</v>
      </c>
      <c r="B238" s="52" t="s">
        <v>29</v>
      </c>
      <c r="C238" s="52" t="s">
        <v>158</v>
      </c>
      <c r="D238" s="52" t="s">
        <v>202</v>
      </c>
      <c r="E238" s="83" t="s">
        <v>330</v>
      </c>
      <c r="F238" s="84">
        <v>121</v>
      </c>
      <c r="G238" s="90">
        <v>553.3</v>
      </c>
      <c r="H238" s="90">
        <v>553.3</v>
      </c>
    </row>
    <row r="239" spans="1:8" ht="31.5">
      <c r="A239" s="51" t="s">
        <v>168</v>
      </c>
      <c r="B239" s="52" t="s">
        <v>29</v>
      </c>
      <c r="C239" s="52" t="s">
        <v>158</v>
      </c>
      <c r="D239" s="52" t="s">
        <v>202</v>
      </c>
      <c r="E239" s="83" t="s">
        <v>330</v>
      </c>
      <c r="F239" s="84">
        <v>242</v>
      </c>
      <c r="G239" s="90">
        <v>16</v>
      </c>
      <c r="H239" s="90">
        <v>16</v>
      </c>
    </row>
    <row r="240" spans="1:8" ht="31.5">
      <c r="A240" s="51" t="s">
        <v>169</v>
      </c>
      <c r="B240" s="52" t="s">
        <v>29</v>
      </c>
      <c r="C240" s="52" t="s">
        <v>158</v>
      </c>
      <c r="D240" s="52" t="s">
        <v>202</v>
      </c>
      <c r="E240" s="83" t="s">
        <v>330</v>
      </c>
      <c r="F240" s="84">
        <v>244</v>
      </c>
      <c r="G240" s="77">
        <v>29.2</v>
      </c>
      <c r="H240" s="77">
        <v>29.2</v>
      </c>
    </row>
    <row r="241" spans="1:8" ht="15.75">
      <c r="A241" s="85" t="s">
        <v>115</v>
      </c>
      <c r="B241" s="52" t="s">
        <v>29</v>
      </c>
      <c r="C241" s="52" t="s">
        <v>190</v>
      </c>
      <c r="D241" s="52" t="s">
        <v>159</v>
      </c>
      <c r="E241" s="83"/>
      <c r="F241" s="84"/>
      <c r="G241" s="77">
        <f>G242</f>
        <v>431.59999999999997</v>
      </c>
      <c r="H241" s="77">
        <f>H242</f>
        <v>431.59999999999997</v>
      </c>
    </row>
    <row r="242" spans="1:8" ht="47.25">
      <c r="A242" s="51" t="s">
        <v>331</v>
      </c>
      <c r="B242" s="52" t="s">
        <v>29</v>
      </c>
      <c r="C242" s="52" t="s">
        <v>190</v>
      </c>
      <c r="D242" s="52" t="s">
        <v>159</v>
      </c>
      <c r="E242" s="83" t="s">
        <v>332</v>
      </c>
      <c r="F242" s="84"/>
      <c r="G242" s="77">
        <f>G243+G244+G245+G246</f>
        <v>431.59999999999997</v>
      </c>
      <c r="H242" s="77">
        <f>H243+H244+H245+H246</f>
        <v>431.59999999999997</v>
      </c>
    </row>
    <row r="243" spans="1:8" ht="31.5">
      <c r="A243" s="51" t="s">
        <v>161</v>
      </c>
      <c r="B243" s="52" t="s">
        <v>29</v>
      </c>
      <c r="C243" s="52" t="s">
        <v>190</v>
      </c>
      <c r="D243" s="52" t="s">
        <v>159</v>
      </c>
      <c r="E243" s="83" t="s">
        <v>332</v>
      </c>
      <c r="F243" s="84">
        <v>121</v>
      </c>
      <c r="G243" s="61">
        <v>396.9</v>
      </c>
      <c r="H243" s="61">
        <v>396.9</v>
      </c>
    </row>
    <row r="244" spans="1:8" ht="31.5">
      <c r="A244" s="51" t="s">
        <v>163</v>
      </c>
      <c r="B244" s="52" t="s">
        <v>29</v>
      </c>
      <c r="C244" s="52" t="s">
        <v>190</v>
      </c>
      <c r="D244" s="52" t="s">
        <v>159</v>
      </c>
      <c r="E244" s="83" t="s">
        <v>332</v>
      </c>
      <c r="F244" s="84">
        <v>122</v>
      </c>
      <c r="G244" s="77">
        <v>6</v>
      </c>
      <c r="H244" s="77">
        <v>6</v>
      </c>
    </row>
    <row r="245" spans="1:8" ht="31.5">
      <c r="A245" s="51" t="s">
        <v>168</v>
      </c>
      <c r="B245" s="52" t="s">
        <v>29</v>
      </c>
      <c r="C245" s="52" t="s">
        <v>190</v>
      </c>
      <c r="D245" s="52" t="s">
        <v>159</v>
      </c>
      <c r="E245" s="83" t="s">
        <v>332</v>
      </c>
      <c r="F245" s="84">
        <v>242</v>
      </c>
      <c r="G245" s="77">
        <v>15.5</v>
      </c>
      <c r="H245" s="77">
        <v>15.5</v>
      </c>
    </row>
    <row r="246" spans="1:8" ht="31.5">
      <c r="A246" s="51" t="s">
        <v>169</v>
      </c>
      <c r="B246" s="52" t="s">
        <v>29</v>
      </c>
      <c r="C246" s="52" t="s">
        <v>190</v>
      </c>
      <c r="D246" s="52" t="s">
        <v>159</v>
      </c>
      <c r="E246" s="83" t="s">
        <v>332</v>
      </c>
      <c r="F246" s="84">
        <v>244</v>
      </c>
      <c r="G246" s="77">
        <v>13.2</v>
      </c>
      <c r="H246" s="77">
        <v>13.2</v>
      </c>
    </row>
    <row r="247" spans="1:8" ht="63">
      <c r="A247" s="51" t="s">
        <v>171</v>
      </c>
      <c r="B247" s="52" t="s">
        <v>29</v>
      </c>
      <c r="C247" s="52"/>
      <c r="D247" s="52"/>
      <c r="E247" s="83" t="s">
        <v>172</v>
      </c>
      <c r="F247" s="84"/>
      <c r="G247" s="77">
        <f>G248</f>
        <v>14685.000000000002</v>
      </c>
      <c r="H247" s="77">
        <f>H248</f>
        <v>14866.8</v>
      </c>
    </row>
    <row r="248" spans="1:8" ht="15.75">
      <c r="A248" s="51" t="s">
        <v>173</v>
      </c>
      <c r="B248" s="52" t="s">
        <v>29</v>
      </c>
      <c r="C248" s="52"/>
      <c r="D248" s="52"/>
      <c r="E248" s="83" t="s">
        <v>174</v>
      </c>
      <c r="F248" s="84"/>
      <c r="G248" s="77">
        <f>G249+G256+G260+G263+G266+G269+G272+G275+G278+G281+G284+G287+G293+G290</f>
        <v>14685.000000000002</v>
      </c>
      <c r="H248" s="77">
        <f>H249+H256+H260+H263+H266+H269+H272+H275+H278+H281+H284+H287+H293+H290</f>
        <v>14866.8</v>
      </c>
    </row>
    <row r="249" spans="1:8" ht="78.75">
      <c r="A249" s="51" t="s">
        <v>333</v>
      </c>
      <c r="B249" s="52" t="s">
        <v>29</v>
      </c>
      <c r="C249" s="52"/>
      <c r="D249" s="52"/>
      <c r="E249" s="83" t="s">
        <v>334</v>
      </c>
      <c r="F249" s="84"/>
      <c r="G249" s="77">
        <f>G251+G252+G253+G254+G255</f>
        <v>11377.800000000001</v>
      </c>
      <c r="H249" s="77">
        <f>H251+H252+H253+H254+H255</f>
        <v>11975.599999999999</v>
      </c>
    </row>
    <row r="250" spans="1:8" ht="15.75">
      <c r="A250" s="51" t="s">
        <v>2</v>
      </c>
      <c r="B250" s="52" t="s">
        <v>29</v>
      </c>
      <c r="C250" s="52" t="s">
        <v>158</v>
      </c>
      <c r="D250" s="52" t="s">
        <v>202</v>
      </c>
      <c r="E250" s="83"/>
      <c r="F250" s="84"/>
      <c r="G250" s="77">
        <f>G249</f>
        <v>11377.800000000001</v>
      </c>
      <c r="H250" s="77">
        <f>H249</f>
        <v>11975.599999999999</v>
      </c>
    </row>
    <row r="251" spans="1:8" ht="31.5">
      <c r="A251" s="51" t="s">
        <v>196</v>
      </c>
      <c r="B251" s="52" t="s">
        <v>29</v>
      </c>
      <c r="C251" s="52" t="s">
        <v>158</v>
      </c>
      <c r="D251" s="52" t="s">
        <v>202</v>
      </c>
      <c r="E251" s="83" t="s">
        <v>334</v>
      </c>
      <c r="F251" s="84">
        <v>111</v>
      </c>
      <c r="G251" s="61">
        <v>8456.1</v>
      </c>
      <c r="H251" s="61">
        <v>8878.9</v>
      </c>
    </row>
    <row r="252" spans="1:8" ht="15.75">
      <c r="A252" s="2" t="s">
        <v>197</v>
      </c>
      <c r="B252" s="52" t="s">
        <v>29</v>
      </c>
      <c r="C252" s="52" t="s">
        <v>158</v>
      </c>
      <c r="D252" s="52" t="s">
        <v>202</v>
      </c>
      <c r="E252" s="83" t="s">
        <v>334</v>
      </c>
      <c r="F252" s="86">
        <v>112</v>
      </c>
      <c r="G252" s="90">
        <v>18.5</v>
      </c>
      <c r="H252" s="90">
        <v>19</v>
      </c>
    </row>
    <row r="253" spans="1:8" ht="31.5">
      <c r="A253" s="51" t="s">
        <v>168</v>
      </c>
      <c r="B253" s="52" t="s">
        <v>29</v>
      </c>
      <c r="C253" s="52" t="s">
        <v>158</v>
      </c>
      <c r="D253" s="52" t="s">
        <v>202</v>
      </c>
      <c r="E253" s="83" t="s">
        <v>334</v>
      </c>
      <c r="F253" s="84">
        <v>242</v>
      </c>
      <c r="G253" s="90">
        <v>1182.5</v>
      </c>
      <c r="H253" s="90">
        <v>1253.9</v>
      </c>
    </row>
    <row r="254" spans="1:8" ht="31.5">
      <c r="A254" s="51" t="s">
        <v>169</v>
      </c>
      <c r="B254" s="52" t="s">
        <v>29</v>
      </c>
      <c r="C254" s="52" t="s">
        <v>158</v>
      </c>
      <c r="D254" s="52" t="s">
        <v>202</v>
      </c>
      <c r="E254" s="83" t="s">
        <v>334</v>
      </c>
      <c r="F254" s="84">
        <v>244</v>
      </c>
      <c r="G254" s="90">
        <v>1718.7</v>
      </c>
      <c r="H254" s="90">
        <v>1821.8</v>
      </c>
    </row>
    <row r="255" spans="1:8" ht="15.75">
      <c r="A255" s="51" t="s">
        <v>170</v>
      </c>
      <c r="B255" s="52" t="s">
        <v>29</v>
      </c>
      <c r="C255" s="52" t="s">
        <v>158</v>
      </c>
      <c r="D255" s="52" t="s">
        <v>202</v>
      </c>
      <c r="E255" s="83" t="s">
        <v>334</v>
      </c>
      <c r="F255" s="84">
        <v>852</v>
      </c>
      <c r="G255" s="77">
        <v>2</v>
      </c>
      <c r="H255" s="77">
        <v>2</v>
      </c>
    </row>
    <row r="256" spans="1:8" ht="78.75">
      <c r="A256" s="51" t="s">
        <v>335</v>
      </c>
      <c r="B256" s="52" t="s">
        <v>29</v>
      </c>
      <c r="C256" s="87"/>
      <c r="D256" s="87"/>
      <c r="E256" s="83" t="s">
        <v>336</v>
      </c>
      <c r="F256" s="84"/>
      <c r="G256" s="77">
        <f>G258</f>
        <v>550</v>
      </c>
      <c r="H256" s="77">
        <f>H258</f>
        <v>600</v>
      </c>
    </row>
    <row r="257" spans="1:8" ht="15.75">
      <c r="A257" s="51" t="s">
        <v>25</v>
      </c>
      <c r="B257" s="52"/>
      <c r="C257" s="52" t="s">
        <v>158</v>
      </c>
      <c r="D257" s="52" t="s">
        <v>217</v>
      </c>
      <c r="E257" s="83"/>
      <c r="F257" s="84"/>
      <c r="G257" s="77">
        <f>G256</f>
        <v>550</v>
      </c>
      <c r="H257" s="77">
        <f>H256</f>
        <v>600</v>
      </c>
    </row>
    <row r="258" spans="1:8" ht="15.75">
      <c r="A258" s="51" t="s">
        <v>337</v>
      </c>
      <c r="B258" s="52" t="s">
        <v>29</v>
      </c>
      <c r="C258" s="52" t="s">
        <v>158</v>
      </c>
      <c r="D258" s="52" t="s">
        <v>217</v>
      </c>
      <c r="E258" s="83" t="s">
        <v>336</v>
      </c>
      <c r="F258" s="84">
        <v>870</v>
      </c>
      <c r="G258" s="90">
        <v>550</v>
      </c>
      <c r="H258" s="90">
        <v>600</v>
      </c>
    </row>
    <row r="259" spans="1:8" ht="15.75" hidden="1">
      <c r="A259" s="51" t="s">
        <v>2</v>
      </c>
      <c r="B259" s="52" t="s">
        <v>29</v>
      </c>
      <c r="C259" s="52" t="s">
        <v>158</v>
      </c>
      <c r="D259" s="52" t="s">
        <v>202</v>
      </c>
      <c r="E259" s="83"/>
      <c r="F259" s="84"/>
      <c r="G259" s="77"/>
      <c r="H259" s="77"/>
    </row>
    <row r="260" spans="1:8" ht="63" hidden="1">
      <c r="A260" s="51" t="s">
        <v>338</v>
      </c>
      <c r="B260" s="52" t="s">
        <v>29</v>
      </c>
      <c r="C260" s="52"/>
      <c r="D260" s="52"/>
      <c r="E260" s="83" t="s">
        <v>339</v>
      </c>
      <c r="F260" s="84"/>
      <c r="G260" s="77">
        <f>G262</f>
        <v>0</v>
      </c>
      <c r="H260" s="77">
        <f>H262</f>
        <v>0</v>
      </c>
    </row>
    <row r="261" spans="1:8" ht="15.75" hidden="1">
      <c r="A261" s="51" t="s">
        <v>2</v>
      </c>
      <c r="B261" s="52" t="s">
        <v>29</v>
      </c>
      <c r="C261" s="52" t="s">
        <v>158</v>
      </c>
      <c r="D261" s="52" t="s">
        <v>202</v>
      </c>
      <c r="E261" s="83"/>
      <c r="F261" s="84"/>
      <c r="G261" s="77">
        <f>G262</f>
        <v>0</v>
      </c>
      <c r="H261" s="77">
        <f>H262</f>
        <v>0</v>
      </c>
    </row>
    <row r="262" spans="1:8" ht="15.75" hidden="1">
      <c r="A262" s="51" t="s">
        <v>170</v>
      </c>
      <c r="B262" s="52" t="s">
        <v>29</v>
      </c>
      <c r="C262" s="52" t="s">
        <v>158</v>
      </c>
      <c r="D262" s="52" t="s">
        <v>202</v>
      </c>
      <c r="E262" s="83" t="s">
        <v>339</v>
      </c>
      <c r="F262" s="84">
        <v>852</v>
      </c>
      <c r="G262" s="90">
        <v>0</v>
      </c>
      <c r="H262" s="90">
        <v>0</v>
      </c>
    </row>
    <row r="263" spans="1:8" ht="94.5">
      <c r="A263" s="51" t="s">
        <v>340</v>
      </c>
      <c r="B263" s="52" t="s">
        <v>29</v>
      </c>
      <c r="C263" s="52"/>
      <c r="D263" s="52"/>
      <c r="E263" s="83" t="s">
        <v>341</v>
      </c>
      <c r="F263" s="84"/>
      <c r="G263" s="77">
        <f>G265</f>
        <v>250</v>
      </c>
      <c r="H263" s="77">
        <f>H265</f>
        <v>250</v>
      </c>
    </row>
    <row r="264" spans="1:8" ht="15.75">
      <c r="A264" s="51" t="s">
        <v>2</v>
      </c>
      <c r="B264" s="52" t="s">
        <v>29</v>
      </c>
      <c r="C264" s="52" t="s">
        <v>158</v>
      </c>
      <c r="D264" s="52" t="s">
        <v>202</v>
      </c>
      <c r="E264" s="83"/>
      <c r="F264" s="84"/>
      <c r="G264" s="77">
        <f>G265</f>
        <v>250</v>
      </c>
      <c r="H264" s="77">
        <f>H265</f>
        <v>250</v>
      </c>
    </row>
    <row r="265" spans="1:8" ht="31.5">
      <c r="A265" s="51" t="s">
        <v>169</v>
      </c>
      <c r="B265" s="52" t="s">
        <v>29</v>
      </c>
      <c r="C265" s="52" t="s">
        <v>158</v>
      </c>
      <c r="D265" s="52" t="s">
        <v>202</v>
      </c>
      <c r="E265" s="83" t="s">
        <v>341</v>
      </c>
      <c r="F265" s="84">
        <v>244</v>
      </c>
      <c r="G265" s="90">
        <v>250</v>
      </c>
      <c r="H265" s="90">
        <v>250</v>
      </c>
    </row>
    <row r="266" spans="1:8" ht="78.75">
      <c r="A266" s="51" t="s">
        <v>342</v>
      </c>
      <c r="B266" s="52" t="s">
        <v>29</v>
      </c>
      <c r="C266" s="52"/>
      <c r="D266" s="52"/>
      <c r="E266" s="83" t="s">
        <v>343</v>
      </c>
      <c r="F266" s="84"/>
      <c r="G266" s="77">
        <f>G268</f>
        <v>22</v>
      </c>
      <c r="H266" s="77">
        <f>H268</f>
        <v>24</v>
      </c>
    </row>
    <row r="267" spans="1:8" ht="15.75">
      <c r="A267" s="51" t="s">
        <v>2</v>
      </c>
      <c r="B267" s="52" t="s">
        <v>29</v>
      </c>
      <c r="C267" s="52" t="s">
        <v>158</v>
      </c>
      <c r="D267" s="52" t="s">
        <v>202</v>
      </c>
      <c r="E267" s="83"/>
      <c r="F267" s="84"/>
      <c r="G267" s="77">
        <f>G268</f>
        <v>22</v>
      </c>
      <c r="H267" s="77">
        <f>H268</f>
        <v>24</v>
      </c>
    </row>
    <row r="268" spans="1:8" ht="15.75">
      <c r="A268" s="51" t="s">
        <v>170</v>
      </c>
      <c r="B268" s="52" t="s">
        <v>29</v>
      </c>
      <c r="C268" s="52" t="s">
        <v>158</v>
      </c>
      <c r="D268" s="52" t="s">
        <v>202</v>
      </c>
      <c r="E268" s="83" t="s">
        <v>343</v>
      </c>
      <c r="F268" s="84">
        <v>852</v>
      </c>
      <c r="G268" s="163">
        <v>22</v>
      </c>
      <c r="H268" s="163">
        <v>24</v>
      </c>
    </row>
    <row r="269" spans="1:8" ht="78.75" hidden="1">
      <c r="A269" s="51" t="s">
        <v>344</v>
      </c>
      <c r="B269" s="52" t="s">
        <v>29</v>
      </c>
      <c r="C269" s="52"/>
      <c r="D269" s="52"/>
      <c r="E269" s="83" t="s">
        <v>345</v>
      </c>
      <c r="F269" s="84"/>
      <c r="G269" s="77">
        <f>G271</f>
        <v>0</v>
      </c>
      <c r="H269" s="77">
        <f>H271</f>
        <v>0</v>
      </c>
    </row>
    <row r="270" spans="1:8" ht="15.75" hidden="1">
      <c r="A270" s="51" t="s">
        <v>2</v>
      </c>
      <c r="B270" s="52" t="s">
        <v>29</v>
      </c>
      <c r="C270" s="52" t="s">
        <v>158</v>
      </c>
      <c r="D270" s="52" t="s">
        <v>202</v>
      </c>
      <c r="E270" s="83"/>
      <c r="F270" s="84"/>
      <c r="G270" s="77">
        <f>G271</f>
        <v>0</v>
      </c>
      <c r="H270" s="77">
        <f>H271</f>
        <v>0</v>
      </c>
    </row>
    <row r="271" spans="1:8" ht="31.5" hidden="1">
      <c r="A271" s="51" t="s">
        <v>169</v>
      </c>
      <c r="B271" s="52" t="s">
        <v>29</v>
      </c>
      <c r="C271" s="52" t="s">
        <v>158</v>
      </c>
      <c r="D271" s="52" t="s">
        <v>202</v>
      </c>
      <c r="E271" s="83" t="s">
        <v>345</v>
      </c>
      <c r="F271" s="84">
        <v>244</v>
      </c>
      <c r="G271" s="90">
        <v>0</v>
      </c>
      <c r="H271" s="90">
        <v>0</v>
      </c>
    </row>
    <row r="272" spans="1:8" ht="78.75">
      <c r="A272" s="51" t="s">
        <v>346</v>
      </c>
      <c r="B272" s="52" t="s">
        <v>29</v>
      </c>
      <c r="C272" s="52"/>
      <c r="D272" s="52"/>
      <c r="E272" s="83" t="s">
        <v>347</v>
      </c>
      <c r="F272" s="84"/>
      <c r="G272" s="77">
        <f>G274</f>
        <v>47.2</v>
      </c>
      <c r="H272" s="77">
        <f>H274</f>
        <v>47.2</v>
      </c>
    </row>
    <row r="273" spans="1:8" ht="15.75">
      <c r="A273" s="51" t="s">
        <v>2</v>
      </c>
      <c r="B273" s="52" t="s">
        <v>29</v>
      </c>
      <c r="C273" s="52" t="s">
        <v>158</v>
      </c>
      <c r="D273" s="52" t="s">
        <v>202</v>
      </c>
      <c r="E273" s="83"/>
      <c r="F273" s="84"/>
      <c r="G273" s="77">
        <f>G274</f>
        <v>47.2</v>
      </c>
      <c r="H273" s="77">
        <f>H274</f>
        <v>47.2</v>
      </c>
    </row>
    <row r="274" spans="1:8" ht="15.75">
      <c r="A274" s="51" t="s">
        <v>205</v>
      </c>
      <c r="B274" s="52" t="s">
        <v>29</v>
      </c>
      <c r="C274" s="52" t="s">
        <v>158</v>
      </c>
      <c r="D274" s="52" t="s">
        <v>202</v>
      </c>
      <c r="E274" s="83" t="s">
        <v>347</v>
      </c>
      <c r="F274" s="84">
        <v>350</v>
      </c>
      <c r="G274" s="163">
        <v>47.2</v>
      </c>
      <c r="H274" s="163">
        <v>47.2</v>
      </c>
    </row>
    <row r="275" spans="1:8" ht="78.75">
      <c r="A275" s="51" t="s">
        <v>348</v>
      </c>
      <c r="B275" s="52" t="s">
        <v>29</v>
      </c>
      <c r="C275" s="52"/>
      <c r="D275" s="52"/>
      <c r="E275" s="83" t="s">
        <v>349</v>
      </c>
      <c r="F275" s="84"/>
      <c r="G275" s="77">
        <f>G277</f>
        <v>230</v>
      </c>
      <c r="H275" s="77">
        <f>H277</f>
        <v>250</v>
      </c>
    </row>
    <row r="276" spans="1:8" ht="15.75">
      <c r="A276" s="51" t="s">
        <v>2</v>
      </c>
      <c r="B276" s="52" t="s">
        <v>29</v>
      </c>
      <c r="C276" s="52" t="s">
        <v>158</v>
      </c>
      <c r="D276" s="52" t="s">
        <v>202</v>
      </c>
      <c r="E276" s="83"/>
      <c r="F276" s="84"/>
      <c r="G276" s="77">
        <f>G277</f>
        <v>230</v>
      </c>
      <c r="H276" s="77">
        <f>H277</f>
        <v>250</v>
      </c>
    </row>
    <row r="277" spans="1:8" ht="31.5">
      <c r="A277" s="51" t="s">
        <v>169</v>
      </c>
      <c r="B277" s="52" t="s">
        <v>29</v>
      </c>
      <c r="C277" s="52" t="s">
        <v>158</v>
      </c>
      <c r="D277" s="52" t="s">
        <v>202</v>
      </c>
      <c r="E277" s="83" t="s">
        <v>349</v>
      </c>
      <c r="F277" s="84">
        <v>244</v>
      </c>
      <c r="G277" s="90">
        <v>230</v>
      </c>
      <c r="H277" s="90">
        <v>250</v>
      </c>
    </row>
    <row r="278" spans="1:8" ht="110.25">
      <c r="A278" s="51" t="s">
        <v>350</v>
      </c>
      <c r="B278" s="52" t="s">
        <v>29</v>
      </c>
      <c r="C278" s="52"/>
      <c r="D278" s="52"/>
      <c r="E278" s="83" t="s">
        <v>351</v>
      </c>
      <c r="F278" s="84"/>
      <c r="G278" s="77">
        <f>G280</f>
        <v>20</v>
      </c>
      <c r="H278" s="77">
        <f>H280</f>
        <v>20</v>
      </c>
    </row>
    <row r="279" spans="1:8" ht="15.75">
      <c r="A279" s="2" t="s">
        <v>27</v>
      </c>
      <c r="B279" s="52"/>
      <c r="C279" s="52" t="s">
        <v>181</v>
      </c>
      <c r="D279" s="52" t="s">
        <v>190</v>
      </c>
      <c r="E279" s="83"/>
      <c r="F279" s="84"/>
      <c r="G279" s="77">
        <f>G278</f>
        <v>20</v>
      </c>
      <c r="H279" s="77">
        <f>H278</f>
        <v>20</v>
      </c>
    </row>
    <row r="280" spans="1:8" ht="31.5">
      <c r="A280" s="51" t="s">
        <v>169</v>
      </c>
      <c r="B280" s="52" t="s">
        <v>29</v>
      </c>
      <c r="C280" s="52" t="s">
        <v>181</v>
      </c>
      <c r="D280" s="52" t="s">
        <v>190</v>
      </c>
      <c r="E280" s="83" t="s">
        <v>351</v>
      </c>
      <c r="F280" s="84">
        <v>244</v>
      </c>
      <c r="G280" s="77">
        <v>20</v>
      </c>
      <c r="H280" s="77">
        <v>20</v>
      </c>
    </row>
    <row r="281" spans="1:8" ht="78.75">
      <c r="A281" s="51" t="s">
        <v>352</v>
      </c>
      <c r="B281" s="52" t="s">
        <v>29</v>
      </c>
      <c r="C281" s="52"/>
      <c r="D281" s="52"/>
      <c r="E281" s="83" t="s">
        <v>353</v>
      </c>
      <c r="F281" s="84"/>
      <c r="G281" s="77">
        <f>G283</f>
        <v>600</v>
      </c>
      <c r="H281" s="77">
        <f>H283</f>
        <v>650</v>
      </c>
    </row>
    <row r="282" spans="1:8" ht="15.75">
      <c r="A282" s="51" t="s">
        <v>3</v>
      </c>
      <c r="B282" s="52" t="s">
        <v>29</v>
      </c>
      <c r="C282" s="52" t="s">
        <v>181</v>
      </c>
      <c r="D282" s="52" t="s">
        <v>182</v>
      </c>
      <c r="E282" s="83"/>
      <c r="F282" s="84"/>
      <c r="G282" s="77">
        <f>G283</f>
        <v>600</v>
      </c>
      <c r="H282" s="77">
        <f>H283</f>
        <v>650</v>
      </c>
    </row>
    <row r="283" spans="1:8" ht="31.5">
      <c r="A283" s="51" t="s">
        <v>169</v>
      </c>
      <c r="B283" s="52" t="s">
        <v>29</v>
      </c>
      <c r="C283" s="52" t="s">
        <v>181</v>
      </c>
      <c r="D283" s="52" t="s">
        <v>182</v>
      </c>
      <c r="E283" s="83" t="s">
        <v>353</v>
      </c>
      <c r="F283" s="84">
        <v>244</v>
      </c>
      <c r="G283" s="77">
        <v>600</v>
      </c>
      <c r="H283" s="77">
        <v>650</v>
      </c>
    </row>
    <row r="284" spans="1:8" ht="78.75">
      <c r="A284" s="51" t="s">
        <v>354</v>
      </c>
      <c r="B284" s="52" t="s">
        <v>29</v>
      </c>
      <c r="C284" s="52"/>
      <c r="D284" s="52"/>
      <c r="E284" s="83" t="s">
        <v>355</v>
      </c>
      <c r="F284" s="84"/>
      <c r="G284" s="77">
        <f>G286</f>
        <v>1000</v>
      </c>
      <c r="H284" s="77">
        <f>H286</f>
        <v>500</v>
      </c>
    </row>
    <row r="285" spans="1:8" ht="15.75">
      <c r="A285" s="51" t="s">
        <v>3</v>
      </c>
      <c r="B285" s="52" t="s">
        <v>29</v>
      </c>
      <c r="C285" s="52" t="s">
        <v>181</v>
      </c>
      <c r="D285" s="52" t="s">
        <v>182</v>
      </c>
      <c r="E285" s="83"/>
      <c r="F285" s="84"/>
      <c r="G285" s="77">
        <f>G286</f>
        <v>1000</v>
      </c>
      <c r="H285" s="77">
        <f>H286</f>
        <v>500</v>
      </c>
    </row>
    <row r="286" spans="1:8" ht="31.5">
      <c r="A286" s="51" t="s">
        <v>169</v>
      </c>
      <c r="B286" s="52" t="s">
        <v>29</v>
      </c>
      <c r="C286" s="52" t="s">
        <v>181</v>
      </c>
      <c r="D286" s="52" t="s">
        <v>182</v>
      </c>
      <c r="E286" s="83" t="s">
        <v>355</v>
      </c>
      <c r="F286" s="84">
        <v>244</v>
      </c>
      <c r="G286" s="77">
        <v>1000</v>
      </c>
      <c r="H286" s="77">
        <v>500</v>
      </c>
    </row>
    <row r="287" spans="1:8" ht="78.75">
      <c r="A287" s="51" t="s">
        <v>356</v>
      </c>
      <c r="B287" s="52" t="s">
        <v>29</v>
      </c>
      <c r="C287" s="52"/>
      <c r="D287" s="52"/>
      <c r="E287" s="83" t="s">
        <v>176</v>
      </c>
      <c r="F287" s="84"/>
      <c r="G287" s="77">
        <f>G289</f>
        <v>88</v>
      </c>
      <c r="H287" s="77">
        <f>H289</f>
        <v>100</v>
      </c>
    </row>
    <row r="288" spans="1:8" ht="15.75">
      <c r="A288" s="2" t="s">
        <v>8</v>
      </c>
      <c r="B288" s="52" t="s">
        <v>29</v>
      </c>
      <c r="C288" s="52" t="s">
        <v>264</v>
      </c>
      <c r="D288" s="52" t="s">
        <v>159</v>
      </c>
      <c r="E288" s="83"/>
      <c r="F288" s="84"/>
      <c r="G288" s="77">
        <f>G287</f>
        <v>88</v>
      </c>
      <c r="H288" s="77">
        <f>H287</f>
        <v>100</v>
      </c>
    </row>
    <row r="289" spans="1:8" ht="31.5">
      <c r="A289" s="2" t="s">
        <v>357</v>
      </c>
      <c r="B289" s="52" t="s">
        <v>29</v>
      </c>
      <c r="C289" s="52" t="s">
        <v>264</v>
      </c>
      <c r="D289" s="52" t="s">
        <v>159</v>
      </c>
      <c r="E289" s="83" t="s">
        <v>176</v>
      </c>
      <c r="F289" s="84">
        <v>321</v>
      </c>
      <c r="G289" s="163">
        <v>88</v>
      </c>
      <c r="H289" s="163">
        <v>100</v>
      </c>
    </row>
    <row r="290" spans="1:8" ht="47.25">
      <c r="A290" s="11" t="s">
        <v>420</v>
      </c>
      <c r="B290" s="52" t="s">
        <v>29</v>
      </c>
      <c r="C290" s="106"/>
      <c r="D290" s="106"/>
      <c r="E290" s="83" t="s">
        <v>421</v>
      </c>
      <c r="F290" s="83"/>
      <c r="G290" s="77">
        <f>G291</f>
        <v>500</v>
      </c>
      <c r="H290" s="77">
        <f>H291</f>
        <v>450</v>
      </c>
    </row>
    <row r="291" spans="1:8" ht="15.75">
      <c r="A291" s="63" t="s">
        <v>5</v>
      </c>
      <c r="B291" s="52" t="s">
        <v>29</v>
      </c>
      <c r="C291" s="106" t="s">
        <v>185</v>
      </c>
      <c r="D291" s="106" t="s">
        <v>190</v>
      </c>
      <c r="E291" s="83" t="s">
        <v>421</v>
      </c>
      <c r="F291" s="83"/>
      <c r="G291" s="77">
        <v>500</v>
      </c>
      <c r="H291" s="77">
        <v>450</v>
      </c>
    </row>
    <row r="292" spans="1:8" ht="47.25">
      <c r="A292" s="11" t="s">
        <v>194</v>
      </c>
      <c r="B292" s="52" t="s">
        <v>29</v>
      </c>
      <c r="C292" s="106" t="s">
        <v>185</v>
      </c>
      <c r="D292" s="106" t="s">
        <v>190</v>
      </c>
      <c r="E292" s="83" t="s">
        <v>421</v>
      </c>
      <c r="F292" s="83">
        <v>810</v>
      </c>
      <c r="G292" s="77">
        <v>1500</v>
      </c>
      <c r="H292" s="77">
        <v>750</v>
      </c>
    </row>
    <row r="293" spans="1:8" ht="62.25" customHeight="1" hidden="1">
      <c r="A293" s="2" t="s">
        <v>358</v>
      </c>
      <c r="B293" s="52" t="s">
        <v>29</v>
      </c>
      <c r="C293" s="52"/>
      <c r="D293" s="52"/>
      <c r="E293" s="83" t="s">
        <v>359</v>
      </c>
      <c r="F293" s="84"/>
      <c r="G293" s="77">
        <f>G295</f>
        <v>0</v>
      </c>
      <c r="H293" s="77">
        <f>H295</f>
        <v>0</v>
      </c>
    </row>
    <row r="294" spans="1:8" ht="15.75" hidden="1">
      <c r="A294" s="2" t="s">
        <v>360</v>
      </c>
      <c r="B294" s="52" t="s">
        <v>29</v>
      </c>
      <c r="C294" s="52" t="s">
        <v>158</v>
      </c>
      <c r="D294" s="52" t="s">
        <v>226</v>
      </c>
      <c r="E294" s="83"/>
      <c r="F294" s="84"/>
      <c r="G294" s="77">
        <f>G293</f>
        <v>0</v>
      </c>
      <c r="H294" s="77">
        <f>H293</f>
        <v>0</v>
      </c>
    </row>
    <row r="295" spans="1:8" ht="15.75" hidden="1">
      <c r="A295" s="2" t="s">
        <v>361</v>
      </c>
      <c r="B295" s="52" t="s">
        <v>29</v>
      </c>
      <c r="C295" s="52" t="s">
        <v>158</v>
      </c>
      <c r="D295" s="52" t="s">
        <v>226</v>
      </c>
      <c r="E295" s="83" t="s">
        <v>359</v>
      </c>
      <c r="F295" s="84">
        <v>520</v>
      </c>
      <c r="G295" s="77">
        <v>0</v>
      </c>
      <c r="H295" s="77">
        <v>0</v>
      </c>
    </row>
    <row r="296" spans="1:8" ht="15.75">
      <c r="A296" s="88" t="s">
        <v>362</v>
      </c>
      <c r="B296" s="89"/>
      <c r="C296" s="89"/>
      <c r="D296" s="89"/>
      <c r="E296" s="46"/>
      <c r="F296" s="46"/>
      <c r="G296" s="96">
        <f>G9+G33</f>
        <v>95854.3</v>
      </c>
      <c r="H296" s="96">
        <f>H9+H33</f>
        <v>109032.6</v>
      </c>
    </row>
    <row r="297" spans="7:8" ht="12.75">
      <c r="G297" s="164"/>
      <c r="H297" s="164"/>
    </row>
    <row r="298" spans="7:8" ht="12.75">
      <c r="G298" s="164"/>
      <c r="H298" s="164"/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4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81.875" style="0" customWidth="1"/>
    <col min="2" max="2" width="6.375" style="0" customWidth="1"/>
    <col min="3" max="3" width="6.125" style="0" customWidth="1"/>
    <col min="4" max="4" width="5.125" style="0" customWidth="1"/>
    <col min="5" max="5" width="15.125" style="0" customWidth="1"/>
    <col min="6" max="6" width="6.75390625" style="0" customWidth="1"/>
    <col min="7" max="7" width="11.625" style="0" customWidth="1"/>
    <col min="8" max="8" width="13.625" style="0" customWidth="1"/>
    <col min="9" max="9" width="15.25390625" style="0" customWidth="1"/>
  </cols>
  <sheetData>
    <row r="1" spans="1:9" ht="15.75">
      <c r="A1" s="223" t="s">
        <v>88</v>
      </c>
      <c r="B1" s="223"/>
      <c r="C1" s="223"/>
      <c r="D1" s="223"/>
      <c r="E1" s="223"/>
      <c r="F1" s="223"/>
      <c r="G1" s="223"/>
      <c r="H1" s="154"/>
      <c r="I1" s="4"/>
    </row>
    <row r="2" spans="1:9" ht="15.75">
      <c r="A2" s="223" t="s">
        <v>20</v>
      </c>
      <c r="B2" s="223"/>
      <c r="C2" s="223"/>
      <c r="D2" s="223"/>
      <c r="E2" s="223"/>
      <c r="F2" s="223"/>
      <c r="G2" s="223"/>
      <c r="H2" s="154"/>
      <c r="I2" s="4"/>
    </row>
    <row r="3" spans="1:9" ht="15.75">
      <c r="A3" s="223" t="s">
        <v>21</v>
      </c>
      <c r="B3" s="223"/>
      <c r="C3" s="223"/>
      <c r="D3" s="223"/>
      <c r="E3" s="223"/>
      <c r="F3" s="223"/>
      <c r="G3" s="223"/>
      <c r="H3" s="154"/>
      <c r="I3" s="4"/>
    </row>
    <row r="4" spans="1:9" ht="15.75">
      <c r="A4" s="223" t="s">
        <v>823</v>
      </c>
      <c r="B4" s="223"/>
      <c r="C4" s="223"/>
      <c r="D4" s="223"/>
      <c r="E4" s="223"/>
      <c r="F4" s="223"/>
      <c r="G4" s="223"/>
      <c r="H4" s="154"/>
      <c r="I4" s="4"/>
    </row>
    <row r="5" spans="1:9" ht="15.75">
      <c r="A5" s="3"/>
      <c r="B5" s="3"/>
      <c r="C5" s="3"/>
      <c r="D5" s="3"/>
      <c r="E5" s="3"/>
      <c r="F5" s="3"/>
      <c r="G5" s="3"/>
      <c r="H5" s="3"/>
      <c r="I5" s="4"/>
    </row>
    <row r="6" spans="1:9" ht="51.75" customHeight="1">
      <c r="A6" s="233" t="s">
        <v>767</v>
      </c>
      <c r="B6" s="233"/>
      <c r="C6" s="233"/>
      <c r="D6" s="233"/>
      <c r="E6" s="233"/>
      <c r="F6" s="233"/>
      <c r="G6" s="233"/>
      <c r="H6" s="154"/>
      <c r="I6" s="154"/>
    </row>
    <row r="7" spans="1:9" ht="12.75" customHeight="1">
      <c r="A7" s="235"/>
      <c r="B7" s="235"/>
      <c r="C7" s="235"/>
      <c r="D7" s="235"/>
      <c r="E7" s="235"/>
      <c r="F7" s="235"/>
      <c r="G7" s="235"/>
      <c r="H7" s="235"/>
      <c r="I7" s="5"/>
    </row>
    <row r="8" spans="1:8" ht="40.5" customHeight="1">
      <c r="A8" s="200" t="s">
        <v>34</v>
      </c>
      <c r="B8" s="48" t="s">
        <v>151</v>
      </c>
      <c r="C8" s="48" t="s">
        <v>152</v>
      </c>
      <c r="D8" s="48" t="s">
        <v>153</v>
      </c>
      <c r="E8" s="48" t="s">
        <v>146</v>
      </c>
      <c r="F8" s="48" t="s">
        <v>147</v>
      </c>
      <c r="G8" s="199" t="s">
        <v>393</v>
      </c>
      <c r="H8" s="155"/>
    </row>
    <row r="9" spans="1:8" ht="33" customHeight="1">
      <c r="A9" s="45" t="s">
        <v>154</v>
      </c>
      <c r="B9" s="49" t="s">
        <v>155</v>
      </c>
      <c r="C9" s="48"/>
      <c r="D9" s="48"/>
      <c r="E9" s="48"/>
      <c r="F9" s="48"/>
      <c r="G9" s="208">
        <f>G11</f>
        <v>1029.8</v>
      </c>
      <c r="H9" s="201"/>
    </row>
    <row r="10" spans="1:8" ht="18" customHeight="1">
      <c r="A10" s="134" t="s">
        <v>366</v>
      </c>
      <c r="B10" s="49" t="s">
        <v>155</v>
      </c>
      <c r="C10" s="102" t="s">
        <v>158</v>
      </c>
      <c r="D10" s="102" t="s">
        <v>769</v>
      </c>
      <c r="E10" s="48"/>
      <c r="F10" s="48"/>
      <c r="G10" s="208">
        <f>G11</f>
        <v>1029.8</v>
      </c>
      <c r="H10" s="201"/>
    </row>
    <row r="11" spans="1:7" ht="45" customHeight="1">
      <c r="A11" s="74" t="s">
        <v>1</v>
      </c>
      <c r="B11" s="52" t="s">
        <v>155</v>
      </c>
      <c r="C11" s="106" t="s">
        <v>158</v>
      </c>
      <c r="D11" s="106" t="s">
        <v>159</v>
      </c>
      <c r="E11" s="137"/>
      <c r="F11" s="136"/>
      <c r="G11" s="163">
        <f>G12+G25</f>
        <v>1029.8</v>
      </c>
    </row>
    <row r="12" spans="1:7" ht="20.25" customHeight="1">
      <c r="A12" s="138" t="s">
        <v>23</v>
      </c>
      <c r="B12" s="52" t="s">
        <v>155</v>
      </c>
      <c r="C12" s="106" t="s">
        <v>158</v>
      </c>
      <c r="D12" s="106" t="s">
        <v>159</v>
      </c>
      <c r="E12" s="83" t="s">
        <v>714</v>
      </c>
      <c r="F12" s="136"/>
      <c r="G12" s="163">
        <f>G13+G20</f>
        <v>976.8</v>
      </c>
    </row>
    <row r="13" spans="1:7" ht="31.5">
      <c r="A13" s="74" t="s">
        <v>157</v>
      </c>
      <c r="B13" s="52" t="s">
        <v>155</v>
      </c>
      <c r="C13" s="106" t="s">
        <v>158</v>
      </c>
      <c r="D13" s="106" t="s">
        <v>159</v>
      </c>
      <c r="E13" s="83" t="s">
        <v>715</v>
      </c>
      <c r="F13" s="136"/>
      <c r="G13" s="163">
        <f>G15+G17</f>
        <v>569.4</v>
      </c>
    </row>
    <row r="14" spans="1:7" ht="15.75">
      <c r="A14" s="51" t="s">
        <v>173</v>
      </c>
      <c r="B14" s="52" t="s">
        <v>155</v>
      </c>
      <c r="C14" s="106" t="s">
        <v>158</v>
      </c>
      <c r="D14" s="106" t="s">
        <v>159</v>
      </c>
      <c r="E14" s="105" t="s">
        <v>716</v>
      </c>
      <c r="F14" s="136"/>
      <c r="G14" s="163">
        <f>G15</f>
        <v>569.4</v>
      </c>
    </row>
    <row r="15" spans="1:7" ht="45.75" customHeight="1">
      <c r="A15" s="74" t="s">
        <v>160</v>
      </c>
      <c r="B15" s="52" t="s">
        <v>155</v>
      </c>
      <c r="C15" s="106" t="s">
        <v>158</v>
      </c>
      <c r="D15" s="106" t="s">
        <v>159</v>
      </c>
      <c r="E15" s="83" t="s">
        <v>717</v>
      </c>
      <c r="F15" s="136"/>
      <c r="G15" s="163">
        <f>G16</f>
        <v>569.4</v>
      </c>
    </row>
    <row r="16" spans="1:7" ht="15.75">
      <c r="A16" s="74" t="s">
        <v>775</v>
      </c>
      <c r="B16" s="52" t="s">
        <v>155</v>
      </c>
      <c r="C16" s="106" t="s">
        <v>158</v>
      </c>
      <c r="D16" s="106" t="s">
        <v>159</v>
      </c>
      <c r="E16" s="83" t="s">
        <v>717</v>
      </c>
      <c r="F16" s="136" t="s">
        <v>774</v>
      </c>
      <c r="G16" s="163">
        <v>569.4</v>
      </c>
    </row>
    <row r="17" spans="1:7" ht="47.25" hidden="1">
      <c r="A17" s="138" t="s">
        <v>162</v>
      </c>
      <c r="B17" s="52" t="s">
        <v>155</v>
      </c>
      <c r="C17" s="106" t="s">
        <v>158</v>
      </c>
      <c r="D17" s="106" t="s">
        <v>159</v>
      </c>
      <c r="E17" s="83" t="s">
        <v>718</v>
      </c>
      <c r="F17" s="136"/>
      <c r="G17" s="163">
        <f>G18+G19</f>
        <v>0</v>
      </c>
    </row>
    <row r="18" spans="1:7" ht="31.5" hidden="1">
      <c r="A18" s="74" t="s">
        <v>163</v>
      </c>
      <c r="B18" s="52" t="s">
        <v>155</v>
      </c>
      <c r="C18" s="106" t="s">
        <v>158</v>
      </c>
      <c r="D18" s="106" t="s">
        <v>159</v>
      </c>
      <c r="E18" s="83" t="s">
        <v>718</v>
      </c>
      <c r="F18" s="136" t="s">
        <v>368</v>
      </c>
      <c r="G18" s="163">
        <v>0</v>
      </c>
    </row>
    <row r="19" spans="1:7" ht="47.25" hidden="1">
      <c r="A19" s="51" t="s">
        <v>431</v>
      </c>
      <c r="B19" s="52" t="s">
        <v>155</v>
      </c>
      <c r="C19" s="106" t="s">
        <v>158</v>
      </c>
      <c r="D19" s="106" t="s">
        <v>159</v>
      </c>
      <c r="E19" s="83" t="s">
        <v>718</v>
      </c>
      <c r="F19" s="136" t="s">
        <v>432</v>
      </c>
      <c r="G19" s="163">
        <v>0</v>
      </c>
    </row>
    <row r="20" spans="1:7" ht="31.5">
      <c r="A20" s="138" t="s">
        <v>164</v>
      </c>
      <c r="B20" s="52" t="s">
        <v>155</v>
      </c>
      <c r="C20" s="106" t="s">
        <v>158</v>
      </c>
      <c r="D20" s="106" t="s">
        <v>159</v>
      </c>
      <c r="E20" s="83" t="s">
        <v>746</v>
      </c>
      <c r="F20" s="136"/>
      <c r="G20" s="163">
        <f>G22</f>
        <v>407.4</v>
      </c>
    </row>
    <row r="21" spans="1:7" ht="15.75">
      <c r="A21" s="51" t="s">
        <v>173</v>
      </c>
      <c r="B21" s="52" t="s">
        <v>155</v>
      </c>
      <c r="C21" s="106" t="s">
        <v>158</v>
      </c>
      <c r="D21" s="106" t="s">
        <v>159</v>
      </c>
      <c r="E21" s="105" t="s">
        <v>722</v>
      </c>
      <c r="F21" s="136"/>
      <c r="G21" s="163">
        <f>G22</f>
        <v>407.4</v>
      </c>
    </row>
    <row r="22" spans="1:7" ht="53.25" customHeight="1">
      <c r="A22" s="138" t="s">
        <v>166</v>
      </c>
      <c r="B22" s="52" t="s">
        <v>155</v>
      </c>
      <c r="C22" s="106" t="s">
        <v>158</v>
      </c>
      <c r="D22" s="106" t="s">
        <v>159</v>
      </c>
      <c r="E22" s="83" t="s">
        <v>724</v>
      </c>
      <c r="F22" s="136"/>
      <c r="G22" s="163">
        <f>G23++G24</f>
        <v>407.4</v>
      </c>
    </row>
    <row r="23" spans="1:7" ht="28.5" customHeight="1">
      <c r="A23" s="138" t="s">
        <v>778</v>
      </c>
      <c r="B23" s="52" t="s">
        <v>155</v>
      </c>
      <c r="C23" s="106" t="s">
        <v>158</v>
      </c>
      <c r="D23" s="106" t="s">
        <v>159</v>
      </c>
      <c r="E23" s="83" t="s">
        <v>724</v>
      </c>
      <c r="F23" s="136" t="s">
        <v>779</v>
      </c>
      <c r="G23" s="163">
        <v>402.4</v>
      </c>
    </row>
    <row r="24" spans="1:7" ht="20.25" customHeight="1">
      <c r="A24" s="138" t="s">
        <v>776</v>
      </c>
      <c r="B24" s="52" t="s">
        <v>155</v>
      </c>
      <c r="C24" s="106" t="s">
        <v>158</v>
      </c>
      <c r="D24" s="106" t="s">
        <v>159</v>
      </c>
      <c r="E24" s="83" t="s">
        <v>724</v>
      </c>
      <c r="F24" s="136" t="s">
        <v>777</v>
      </c>
      <c r="G24" s="163">
        <v>5</v>
      </c>
    </row>
    <row r="25" spans="1:7" ht="49.5" customHeight="1">
      <c r="A25" s="138" t="s">
        <v>171</v>
      </c>
      <c r="B25" s="52" t="s">
        <v>155</v>
      </c>
      <c r="C25" s="106" t="s">
        <v>158</v>
      </c>
      <c r="D25" s="106" t="s">
        <v>159</v>
      </c>
      <c r="E25" s="83" t="s">
        <v>729</v>
      </c>
      <c r="F25" s="136"/>
      <c r="G25" s="163">
        <f>G26</f>
        <v>53</v>
      </c>
    </row>
    <row r="26" spans="1:7" ht="19.5" customHeight="1">
      <c r="A26" s="138" t="s">
        <v>173</v>
      </c>
      <c r="B26" s="52" t="s">
        <v>155</v>
      </c>
      <c r="C26" s="106" t="s">
        <v>158</v>
      </c>
      <c r="D26" s="106" t="s">
        <v>159</v>
      </c>
      <c r="E26" s="83" t="s">
        <v>728</v>
      </c>
      <c r="F26" s="136"/>
      <c r="G26" s="163">
        <f>G28</f>
        <v>53</v>
      </c>
    </row>
    <row r="27" spans="1:7" ht="20.25" customHeight="1">
      <c r="A27" s="138" t="s">
        <v>173</v>
      </c>
      <c r="B27" s="52" t="s">
        <v>155</v>
      </c>
      <c r="C27" s="106" t="s">
        <v>158</v>
      </c>
      <c r="D27" s="106" t="s">
        <v>159</v>
      </c>
      <c r="E27" s="105" t="s">
        <v>727</v>
      </c>
      <c r="F27" s="136"/>
      <c r="G27" s="163">
        <f>G28</f>
        <v>53</v>
      </c>
    </row>
    <row r="28" spans="1:7" ht="93.75" customHeight="1">
      <c r="A28" s="140" t="s">
        <v>175</v>
      </c>
      <c r="B28" s="52" t="s">
        <v>155</v>
      </c>
      <c r="C28" s="106" t="s">
        <v>158</v>
      </c>
      <c r="D28" s="106" t="s">
        <v>159</v>
      </c>
      <c r="E28" s="83" t="s">
        <v>742</v>
      </c>
      <c r="F28" s="136"/>
      <c r="G28" s="163">
        <f>G29</f>
        <v>53</v>
      </c>
    </row>
    <row r="29" spans="1:7" ht="15.75" customHeight="1">
      <c r="A29" s="74" t="s">
        <v>33</v>
      </c>
      <c r="B29" s="52" t="s">
        <v>155</v>
      </c>
      <c r="C29" s="106" t="s">
        <v>158</v>
      </c>
      <c r="D29" s="106" t="s">
        <v>159</v>
      </c>
      <c r="E29" s="83" t="s">
        <v>742</v>
      </c>
      <c r="F29" s="136" t="s">
        <v>372</v>
      </c>
      <c r="G29" s="163">
        <v>53</v>
      </c>
    </row>
    <row r="30" spans="1:7" ht="30.75" customHeight="1">
      <c r="A30" s="45" t="s">
        <v>177</v>
      </c>
      <c r="B30" s="49" t="s">
        <v>29</v>
      </c>
      <c r="C30" s="74"/>
      <c r="D30" s="136"/>
      <c r="E30" s="83"/>
      <c r="F30" s="136"/>
      <c r="G30" s="167">
        <f>G31+G120+G128+G143+G182+G242+G290+G333+G343</f>
        <v>94453.6</v>
      </c>
    </row>
    <row r="31" spans="1:7" ht="18.75" customHeight="1">
      <c r="A31" s="134" t="s">
        <v>366</v>
      </c>
      <c r="B31" s="49" t="s">
        <v>29</v>
      </c>
      <c r="C31" s="102" t="s">
        <v>158</v>
      </c>
      <c r="D31" s="102" t="s">
        <v>769</v>
      </c>
      <c r="E31" s="121"/>
      <c r="F31" s="135"/>
      <c r="G31" s="167">
        <f>G32+G56+G62</f>
        <v>30237.300000000003</v>
      </c>
    </row>
    <row r="32" spans="1:7" ht="47.25">
      <c r="A32" s="74" t="s">
        <v>373</v>
      </c>
      <c r="B32" s="52" t="s">
        <v>29</v>
      </c>
      <c r="C32" s="106" t="s">
        <v>158</v>
      </c>
      <c r="D32" s="106" t="s">
        <v>181</v>
      </c>
      <c r="E32" s="136"/>
      <c r="F32" s="136"/>
      <c r="G32" s="163">
        <f>G33</f>
        <v>13006.800000000001</v>
      </c>
    </row>
    <row r="33" spans="1:7" ht="18.75" customHeight="1">
      <c r="A33" s="74" t="s">
        <v>23</v>
      </c>
      <c r="B33" s="52" t="s">
        <v>29</v>
      </c>
      <c r="C33" s="106" t="s">
        <v>158</v>
      </c>
      <c r="D33" s="106" t="s">
        <v>181</v>
      </c>
      <c r="E33" s="83" t="s">
        <v>714</v>
      </c>
      <c r="F33" s="136"/>
      <c r="G33" s="163">
        <f>G34+G38+G46</f>
        <v>13006.800000000001</v>
      </c>
    </row>
    <row r="34" spans="1:7" ht="32.25" customHeight="1">
      <c r="A34" s="138" t="s">
        <v>320</v>
      </c>
      <c r="B34" s="52" t="s">
        <v>29</v>
      </c>
      <c r="C34" s="106" t="s">
        <v>158</v>
      </c>
      <c r="D34" s="106" t="s">
        <v>181</v>
      </c>
      <c r="E34" s="83" t="s">
        <v>720</v>
      </c>
      <c r="F34" s="136"/>
      <c r="G34" s="163">
        <f>G36</f>
        <v>1550.2</v>
      </c>
    </row>
    <row r="35" spans="1:7" ht="17.25" customHeight="1">
      <c r="A35" s="51" t="s">
        <v>173</v>
      </c>
      <c r="B35" s="52" t="s">
        <v>29</v>
      </c>
      <c r="C35" s="106" t="s">
        <v>158</v>
      </c>
      <c r="D35" s="106" t="s">
        <v>181</v>
      </c>
      <c r="E35" s="83" t="s">
        <v>719</v>
      </c>
      <c r="F35" s="136"/>
      <c r="G35" s="163">
        <f>G36</f>
        <v>1550.2</v>
      </c>
    </row>
    <row r="36" spans="1:7" ht="45.75" customHeight="1">
      <c r="A36" s="74" t="s">
        <v>323</v>
      </c>
      <c r="B36" s="52" t="s">
        <v>29</v>
      </c>
      <c r="C36" s="106" t="s">
        <v>158</v>
      </c>
      <c r="D36" s="106" t="s">
        <v>181</v>
      </c>
      <c r="E36" s="83" t="s">
        <v>721</v>
      </c>
      <c r="F36" s="136"/>
      <c r="G36" s="163">
        <f>G37</f>
        <v>1550.2</v>
      </c>
    </row>
    <row r="37" spans="1:7" ht="15.75">
      <c r="A37" s="74" t="s">
        <v>775</v>
      </c>
      <c r="B37" s="52" t="s">
        <v>29</v>
      </c>
      <c r="C37" s="106" t="s">
        <v>158</v>
      </c>
      <c r="D37" s="106" t="s">
        <v>181</v>
      </c>
      <c r="E37" s="83" t="s">
        <v>721</v>
      </c>
      <c r="F37" s="136" t="s">
        <v>774</v>
      </c>
      <c r="G37" s="163">
        <v>1550.2</v>
      </c>
    </row>
    <row r="38" spans="1:7" ht="31.5">
      <c r="A38" s="74" t="s">
        <v>164</v>
      </c>
      <c r="B38" s="52" t="s">
        <v>29</v>
      </c>
      <c r="C38" s="106" t="s">
        <v>158</v>
      </c>
      <c r="D38" s="106" t="s">
        <v>181</v>
      </c>
      <c r="E38" s="83" t="s">
        <v>746</v>
      </c>
      <c r="F38" s="136"/>
      <c r="G38" s="163">
        <f>G40+G42</f>
        <v>11456.6</v>
      </c>
    </row>
    <row r="39" spans="1:7" ht="15.75">
      <c r="A39" s="51" t="s">
        <v>173</v>
      </c>
      <c r="B39" s="52" t="s">
        <v>29</v>
      </c>
      <c r="C39" s="106" t="s">
        <v>158</v>
      </c>
      <c r="D39" s="106" t="s">
        <v>181</v>
      </c>
      <c r="E39" s="83" t="s">
        <v>722</v>
      </c>
      <c r="F39" s="136"/>
      <c r="G39" s="163">
        <f>G40</f>
        <v>8846</v>
      </c>
    </row>
    <row r="40" spans="1:7" ht="49.5" customHeight="1">
      <c r="A40" s="138" t="s">
        <v>325</v>
      </c>
      <c r="B40" s="52" t="s">
        <v>29</v>
      </c>
      <c r="C40" s="106" t="s">
        <v>158</v>
      </c>
      <c r="D40" s="106" t="s">
        <v>181</v>
      </c>
      <c r="E40" s="83" t="s">
        <v>723</v>
      </c>
      <c r="F40" s="136"/>
      <c r="G40" s="163">
        <f>G41</f>
        <v>8846</v>
      </c>
    </row>
    <row r="41" spans="1:7" ht="15.75">
      <c r="A41" s="74" t="s">
        <v>775</v>
      </c>
      <c r="B41" s="52" t="s">
        <v>29</v>
      </c>
      <c r="C41" s="106" t="s">
        <v>158</v>
      </c>
      <c r="D41" s="106" t="s">
        <v>181</v>
      </c>
      <c r="E41" s="83" t="s">
        <v>723</v>
      </c>
      <c r="F41" s="136" t="s">
        <v>774</v>
      </c>
      <c r="G41" s="163">
        <v>8846</v>
      </c>
    </row>
    <row r="42" spans="1:7" ht="47.25">
      <c r="A42" s="138" t="s">
        <v>166</v>
      </c>
      <c r="B42" s="52" t="s">
        <v>29</v>
      </c>
      <c r="C42" s="106" t="s">
        <v>158</v>
      </c>
      <c r="D42" s="106" t="s">
        <v>181</v>
      </c>
      <c r="E42" s="83" t="s">
        <v>724</v>
      </c>
      <c r="F42" s="136"/>
      <c r="G42" s="163">
        <f>G43+G44+G45</f>
        <v>2610.6</v>
      </c>
    </row>
    <row r="43" spans="1:7" ht="15.75">
      <c r="A43" s="74" t="s">
        <v>775</v>
      </c>
      <c r="B43" s="52" t="s">
        <v>29</v>
      </c>
      <c r="C43" s="106" t="s">
        <v>158</v>
      </c>
      <c r="D43" s="106" t="s">
        <v>181</v>
      </c>
      <c r="E43" s="83" t="s">
        <v>724</v>
      </c>
      <c r="F43" s="136" t="s">
        <v>774</v>
      </c>
      <c r="G43" s="163">
        <v>121</v>
      </c>
    </row>
    <row r="44" spans="1:7" ht="33" customHeight="1">
      <c r="A44" s="138" t="s">
        <v>778</v>
      </c>
      <c r="B44" s="52" t="s">
        <v>29</v>
      </c>
      <c r="C44" s="106" t="s">
        <v>158</v>
      </c>
      <c r="D44" s="106" t="s">
        <v>181</v>
      </c>
      <c r="E44" s="83" t="s">
        <v>724</v>
      </c>
      <c r="F44" s="136" t="s">
        <v>779</v>
      </c>
      <c r="G44" s="163">
        <v>2464.6</v>
      </c>
    </row>
    <row r="45" spans="1:7" ht="20.25" customHeight="1">
      <c r="A45" s="138" t="s">
        <v>776</v>
      </c>
      <c r="B45" s="52" t="s">
        <v>29</v>
      </c>
      <c r="C45" s="106" t="s">
        <v>158</v>
      </c>
      <c r="D45" s="106" t="s">
        <v>181</v>
      </c>
      <c r="E45" s="83" t="s">
        <v>724</v>
      </c>
      <c r="F45" s="136" t="s">
        <v>777</v>
      </c>
      <c r="G45" s="163">
        <v>25</v>
      </c>
    </row>
    <row r="46" spans="1:7" ht="31.5" hidden="1">
      <c r="A46" s="141" t="s">
        <v>327</v>
      </c>
      <c r="B46" s="52" t="s">
        <v>29</v>
      </c>
      <c r="C46" s="141"/>
      <c r="D46" s="136" t="s">
        <v>10</v>
      </c>
      <c r="E46" s="137" t="s">
        <v>328</v>
      </c>
      <c r="F46" s="136"/>
      <c r="G46" s="204">
        <f>G47</f>
        <v>0</v>
      </c>
    </row>
    <row r="47" spans="1:7" ht="53.25" customHeight="1" hidden="1">
      <c r="A47" s="138" t="s">
        <v>329</v>
      </c>
      <c r="B47" s="52" t="s">
        <v>29</v>
      </c>
      <c r="C47" s="138"/>
      <c r="D47" s="136" t="s">
        <v>10</v>
      </c>
      <c r="E47" s="137" t="s">
        <v>330</v>
      </c>
      <c r="F47" s="136"/>
      <c r="G47" s="204">
        <f>G48+G50+G49</f>
        <v>0</v>
      </c>
    </row>
    <row r="48" spans="1:7" ht="31.5" hidden="1">
      <c r="A48" s="138" t="s">
        <v>161</v>
      </c>
      <c r="B48" s="52" t="s">
        <v>29</v>
      </c>
      <c r="C48" s="138"/>
      <c r="D48" s="136" t="s">
        <v>10</v>
      </c>
      <c r="E48" s="137" t="s">
        <v>330</v>
      </c>
      <c r="F48" s="136" t="s">
        <v>367</v>
      </c>
      <c r="G48" s="204">
        <v>0</v>
      </c>
    </row>
    <row r="49" spans="1:7" ht="21" customHeight="1" hidden="1">
      <c r="A49" s="138" t="s">
        <v>168</v>
      </c>
      <c r="B49" s="52" t="s">
        <v>29</v>
      </c>
      <c r="C49" s="138"/>
      <c r="D49" s="136" t="s">
        <v>10</v>
      </c>
      <c r="E49" s="137" t="s">
        <v>330</v>
      </c>
      <c r="F49" s="136" t="s">
        <v>369</v>
      </c>
      <c r="G49" s="204">
        <v>0</v>
      </c>
    </row>
    <row r="50" spans="1:7" ht="31.5" hidden="1">
      <c r="A50" s="138" t="s">
        <v>169</v>
      </c>
      <c r="B50" s="52" t="s">
        <v>29</v>
      </c>
      <c r="C50" s="138"/>
      <c r="D50" s="136" t="s">
        <v>10</v>
      </c>
      <c r="E50" s="137" t="s">
        <v>330</v>
      </c>
      <c r="F50" s="136" t="s">
        <v>370</v>
      </c>
      <c r="G50" s="204">
        <v>0</v>
      </c>
    </row>
    <row r="51" spans="1:7" ht="15.75" hidden="1">
      <c r="A51" s="74" t="s">
        <v>360</v>
      </c>
      <c r="B51" s="52" t="s">
        <v>29</v>
      </c>
      <c r="C51" s="74"/>
      <c r="D51" s="136" t="s">
        <v>365</v>
      </c>
      <c r="E51" s="137"/>
      <c r="F51" s="136"/>
      <c r="G51" s="204">
        <f>G52</f>
        <v>0</v>
      </c>
    </row>
    <row r="52" spans="1:7" ht="51.75" customHeight="1" hidden="1">
      <c r="A52" s="138" t="s">
        <v>171</v>
      </c>
      <c r="B52" s="52" t="s">
        <v>29</v>
      </c>
      <c r="C52" s="138"/>
      <c r="D52" s="136" t="s">
        <v>365</v>
      </c>
      <c r="E52" s="137" t="s">
        <v>172</v>
      </c>
      <c r="F52" s="136"/>
      <c r="G52" s="204">
        <f>G53</f>
        <v>0</v>
      </c>
    </row>
    <row r="53" spans="1:7" ht="18.75" customHeight="1" hidden="1">
      <c r="A53" s="138" t="s">
        <v>173</v>
      </c>
      <c r="B53" s="52" t="s">
        <v>29</v>
      </c>
      <c r="C53" s="138"/>
      <c r="D53" s="136" t="s">
        <v>365</v>
      </c>
      <c r="E53" s="137" t="s">
        <v>174</v>
      </c>
      <c r="F53" s="136"/>
      <c r="G53" s="204">
        <f>G54</f>
        <v>0</v>
      </c>
    </row>
    <row r="54" spans="1:7" ht="40.5" customHeight="1" hidden="1">
      <c r="A54" s="138" t="s">
        <v>374</v>
      </c>
      <c r="B54" s="52" t="s">
        <v>29</v>
      </c>
      <c r="C54" s="138"/>
      <c r="D54" s="136" t="s">
        <v>365</v>
      </c>
      <c r="E54" s="137" t="s">
        <v>359</v>
      </c>
      <c r="F54" s="136"/>
      <c r="G54" s="204">
        <f>G55</f>
        <v>0</v>
      </c>
    </row>
    <row r="55" spans="1:7" ht="14.25" customHeight="1" hidden="1">
      <c r="A55" s="74" t="s">
        <v>361</v>
      </c>
      <c r="B55" s="52" t="s">
        <v>29</v>
      </c>
      <c r="C55" s="74"/>
      <c r="D55" s="136" t="s">
        <v>365</v>
      </c>
      <c r="E55" s="137" t="s">
        <v>359</v>
      </c>
      <c r="F55" s="136" t="s">
        <v>375</v>
      </c>
      <c r="G55" s="204">
        <v>0</v>
      </c>
    </row>
    <row r="56" spans="1:7" ht="15.75">
      <c r="A56" s="74" t="s">
        <v>25</v>
      </c>
      <c r="B56" s="52" t="s">
        <v>29</v>
      </c>
      <c r="C56" s="106" t="s">
        <v>158</v>
      </c>
      <c r="D56" s="106" t="s">
        <v>217</v>
      </c>
      <c r="E56" s="136"/>
      <c r="F56" s="136"/>
      <c r="G56" s="163">
        <f>G57</f>
        <v>500</v>
      </c>
    </row>
    <row r="57" spans="1:7" ht="50.25" customHeight="1">
      <c r="A57" s="138" t="s">
        <v>171</v>
      </c>
      <c r="B57" s="52" t="s">
        <v>29</v>
      </c>
      <c r="C57" s="106" t="s">
        <v>158</v>
      </c>
      <c r="D57" s="106" t="s">
        <v>217</v>
      </c>
      <c r="E57" s="83" t="s">
        <v>729</v>
      </c>
      <c r="F57" s="136"/>
      <c r="G57" s="163">
        <f>G60</f>
        <v>500</v>
      </c>
    </row>
    <row r="58" spans="1:7" ht="20.25" customHeight="1">
      <c r="A58" s="138" t="s">
        <v>173</v>
      </c>
      <c r="B58" s="52" t="s">
        <v>29</v>
      </c>
      <c r="C58" s="106" t="s">
        <v>158</v>
      </c>
      <c r="D58" s="106" t="s">
        <v>217</v>
      </c>
      <c r="E58" s="83" t="s">
        <v>728</v>
      </c>
      <c r="F58" s="136"/>
      <c r="G58" s="163">
        <f>G60</f>
        <v>500</v>
      </c>
    </row>
    <row r="59" spans="1:7" ht="20.25" customHeight="1">
      <c r="A59" s="138" t="s">
        <v>173</v>
      </c>
      <c r="B59" s="52" t="s">
        <v>29</v>
      </c>
      <c r="C59" s="106" t="s">
        <v>158</v>
      </c>
      <c r="D59" s="106" t="s">
        <v>217</v>
      </c>
      <c r="E59" s="105" t="s">
        <v>727</v>
      </c>
      <c r="F59" s="136"/>
      <c r="G59" s="163">
        <f>G60</f>
        <v>500</v>
      </c>
    </row>
    <row r="60" spans="1:7" ht="68.25" customHeight="1">
      <c r="A60" s="138" t="s">
        <v>335</v>
      </c>
      <c r="B60" s="52" t="s">
        <v>29</v>
      </c>
      <c r="C60" s="106" t="s">
        <v>158</v>
      </c>
      <c r="D60" s="106" t="s">
        <v>217</v>
      </c>
      <c r="E60" s="83" t="s">
        <v>731</v>
      </c>
      <c r="F60" s="136"/>
      <c r="G60" s="163">
        <f>G61</f>
        <v>500</v>
      </c>
    </row>
    <row r="61" spans="1:7" ht="18.75" customHeight="1">
      <c r="A61" s="138" t="s">
        <v>337</v>
      </c>
      <c r="B61" s="52" t="s">
        <v>29</v>
      </c>
      <c r="C61" s="106" t="s">
        <v>158</v>
      </c>
      <c r="D61" s="106" t="s">
        <v>217</v>
      </c>
      <c r="E61" s="83" t="s">
        <v>731</v>
      </c>
      <c r="F61" s="136" t="s">
        <v>376</v>
      </c>
      <c r="G61" s="163">
        <v>500</v>
      </c>
    </row>
    <row r="62" spans="1:7" ht="15.75">
      <c r="A62" s="74" t="s">
        <v>2</v>
      </c>
      <c r="B62" s="52" t="s">
        <v>29</v>
      </c>
      <c r="C62" s="106" t="s">
        <v>158</v>
      </c>
      <c r="D62" s="106" t="s">
        <v>202</v>
      </c>
      <c r="E62" s="142"/>
      <c r="F62" s="142"/>
      <c r="G62" s="163">
        <f>G63+G89+G93+G99</f>
        <v>16730.5</v>
      </c>
    </row>
    <row r="63" spans="1:7" ht="51" customHeight="1">
      <c r="A63" s="74" t="s">
        <v>441</v>
      </c>
      <c r="B63" s="52" t="s">
        <v>29</v>
      </c>
      <c r="C63" s="106" t="s">
        <v>158</v>
      </c>
      <c r="D63" s="106" t="s">
        <v>202</v>
      </c>
      <c r="E63" s="105" t="s">
        <v>614</v>
      </c>
      <c r="F63" s="142"/>
      <c r="G63" s="163">
        <f>G64+G80</f>
        <v>2062.4</v>
      </c>
    </row>
    <row r="64" spans="1:7" ht="50.25" customHeight="1">
      <c r="A64" s="74" t="s">
        <v>200</v>
      </c>
      <c r="B64" s="52" t="s">
        <v>29</v>
      </c>
      <c r="C64" s="106" t="s">
        <v>158</v>
      </c>
      <c r="D64" s="106" t="s">
        <v>202</v>
      </c>
      <c r="E64" s="105" t="s">
        <v>605</v>
      </c>
      <c r="F64" s="142"/>
      <c r="G64" s="163">
        <f>G66+G70+G72+G74+G76+G78</f>
        <v>1717.4</v>
      </c>
    </row>
    <row r="65" spans="1:7" ht="31.5" customHeight="1">
      <c r="A65" s="2" t="s">
        <v>608</v>
      </c>
      <c r="B65" s="52" t="s">
        <v>29</v>
      </c>
      <c r="C65" s="106" t="s">
        <v>158</v>
      </c>
      <c r="D65" s="106" t="s">
        <v>202</v>
      </c>
      <c r="E65" s="105" t="s">
        <v>604</v>
      </c>
      <c r="F65" s="142"/>
      <c r="G65" s="163">
        <f>G66</f>
        <v>1577.4</v>
      </c>
    </row>
    <row r="66" spans="1:7" ht="31.5" customHeight="1">
      <c r="A66" s="74" t="s">
        <v>377</v>
      </c>
      <c r="B66" s="52" t="s">
        <v>29</v>
      </c>
      <c r="C66" s="106" t="s">
        <v>158</v>
      </c>
      <c r="D66" s="106" t="s">
        <v>202</v>
      </c>
      <c r="E66" s="105" t="s">
        <v>606</v>
      </c>
      <c r="F66" s="142"/>
      <c r="G66" s="163">
        <f>G67+G68</f>
        <v>1577.4</v>
      </c>
    </row>
    <row r="67" spans="1:7" ht="31.5">
      <c r="A67" s="138" t="s">
        <v>778</v>
      </c>
      <c r="B67" s="52" t="s">
        <v>29</v>
      </c>
      <c r="C67" s="106" t="s">
        <v>158</v>
      </c>
      <c r="D67" s="106" t="s">
        <v>202</v>
      </c>
      <c r="E67" s="105" t="s">
        <v>606</v>
      </c>
      <c r="F67" s="136" t="s">
        <v>779</v>
      </c>
      <c r="G67" s="163">
        <v>1557.4</v>
      </c>
    </row>
    <row r="68" spans="1:7" ht="15.75">
      <c r="A68" s="74" t="s">
        <v>205</v>
      </c>
      <c r="B68" s="52" t="s">
        <v>29</v>
      </c>
      <c r="C68" s="106" t="s">
        <v>158</v>
      </c>
      <c r="D68" s="106" t="s">
        <v>202</v>
      </c>
      <c r="E68" s="105" t="s">
        <v>606</v>
      </c>
      <c r="F68" s="136" t="s">
        <v>378</v>
      </c>
      <c r="G68" s="163">
        <v>20</v>
      </c>
    </row>
    <row r="69" spans="1:7" ht="33" customHeight="1">
      <c r="A69" s="2" t="s">
        <v>609</v>
      </c>
      <c r="B69" s="52" t="s">
        <v>29</v>
      </c>
      <c r="C69" s="106" t="s">
        <v>158</v>
      </c>
      <c r="D69" s="106" t="s">
        <v>202</v>
      </c>
      <c r="E69" s="105" t="s">
        <v>610</v>
      </c>
      <c r="F69" s="136"/>
      <c r="G69" s="163">
        <f>G70</f>
        <v>140</v>
      </c>
    </row>
    <row r="70" spans="1:7" ht="15" customHeight="1">
      <c r="A70" s="74" t="s">
        <v>206</v>
      </c>
      <c r="B70" s="52" t="s">
        <v>29</v>
      </c>
      <c r="C70" s="106" t="s">
        <v>158</v>
      </c>
      <c r="D70" s="106" t="s">
        <v>202</v>
      </c>
      <c r="E70" s="105" t="s">
        <v>607</v>
      </c>
      <c r="F70" s="136"/>
      <c r="G70" s="163">
        <f>G71</f>
        <v>140</v>
      </c>
    </row>
    <row r="71" spans="1:7" ht="31.5">
      <c r="A71" s="138" t="s">
        <v>778</v>
      </c>
      <c r="B71" s="52" t="s">
        <v>29</v>
      </c>
      <c r="C71" s="106" t="s">
        <v>158</v>
      </c>
      <c r="D71" s="106" t="s">
        <v>202</v>
      </c>
      <c r="E71" s="105" t="s">
        <v>607</v>
      </c>
      <c r="F71" s="136" t="s">
        <v>779</v>
      </c>
      <c r="G71" s="163">
        <v>140</v>
      </c>
    </row>
    <row r="72" spans="1:7" ht="15.75" hidden="1">
      <c r="A72" s="74" t="s">
        <v>208</v>
      </c>
      <c r="B72" s="52" t="s">
        <v>29</v>
      </c>
      <c r="C72" s="106" t="s">
        <v>158</v>
      </c>
      <c r="D72" s="106" t="s">
        <v>202</v>
      </c>
      <c r="E72" s="143" t="s">
        <v>209</v>
      </c>
      <c r="F72" s="136"/>
      <c r="G72" s="163">
        <f>G73</f>
        <v>0</v>
      </c>
    </row>
    <row r="73" spans="1:7" ht="31.5" hidden="1">
      <c r="A73" s="138" t="s">
        <v>169</v>
      </c>
      <c r="B73" s="52" t="s">
        <v>29</v>
      </c>
      <c r="C73" s="106" t="s">
        <v>158</v>
      </c>
      <c r="D73" s="106" t="s">
        <v>202</v>
      </c>
      <c r="E73" s="143" t="s">
        <v>209</v>
      </c>
      <c r="F73" s="136" t="s">
        <v>370</v>
      </c>
      <c r="G73" s="163">
        <v>0</v>
      </c>
    </row>
    <row r="74" spans="1:7" ht="15.75" hidden="1">
      <c r="A74" s="74" t="s">
        <v>210</v>
      </c>
      <c r="B74" s="52" t="s">
        <v>29</v>
      </c>
      <c r="C74" s="106" t="s">
        <v>158</v>
      </c>
      <c r="D74" s="106" t="s">
        <v>202</v>
      </c>
      <c r="E74" s="143" t="s">
        <v>211</v>
      </c>
      <c r="F74" s="136"/>
      <c r="G74" s="163">
        <f>G75</f>
        <v>0</v>
      </c>
    </row>
    <row r="75" spans="1:7" ht="15.75" hidden="1">
      <c r="A75" s="74" t="s">
        <v>205</v>
      </c>
      <c r="B75" s="52" t="s">
        <v>29</v>
      </c>
      <c r="C75" s="106" t="s">
        <v>158</v>
      </c>
      <c r="D75" s="106" t="s">
        <v>202</v>
      </c>
      <c r="E75" s="143" t="s">
        <v>211</v>
      </c>
      <c r="F75" s="136" t="s">
        <v>378</v>
      </c>
      <c r="G75" s="163">
        <v>0</v>
      </c>
    </row>
    <row r="76" spans="1:7" ht="15.75" hidden="1">
      <c r="A76" s="138" t="s">
        <v>212</v>
      </c>
      <c r="B76" s="52" t="s">
        <v>29</v>
      </c>
      <c r="C76" s="106" t="s">
        <v>158</v>
      </c>
      <c r="D76" s="106" t="s">
        <v>202</v>
      </c>
      <c r="E76" s="143" t="s">
        <v>213</v>
      </c>
      <c r="F76" s="136"/>
      <c r="G76" s="163">
        <f>G77</f>
        <v>0</v>
      </c>
    </row>
    <row r="77" spans="1:7" ht="31.5" hidden="1">
      <c r="A77" s="138" t="s">
        <v>169</v>
      </c>
      <c r="B77" s="52" t="s">
        <v>29</v>
      </c>
      <c r="C77" s="106" t="s">
        <v>158</v>
      </c>
      <c r="D77" s="106" t="s">
        <v>202</v>
      </c>
      <c r="E77" s="143" t="s">
        <v>213</v>
      </c>
      <c r="F77" s="136" t="s">
        <v>370</v>
      </c>
      <c r="G77" s="163">
        <v>0</v>
      </c>
    </row>
    <row r="78" spans="1:7" ht="18" customHeight="1" hidden="1">
      <c r="A78" s="74" t="s">
        <v>214</v>
      </c>
      <c r="B78" s="52" t="s">
        <v>29</v>
      </c>
      <c r="C78" s="106" t="s">
        <v>158</v>
      </c>
      <c r="D78" s="106" t="s">
        <v>202</v>
      </c>
      <c r="E78" s="143" t="s">
        <v>215</v>
      </c>
      <c r="F78" s="136"/>
      <c r="G78" s="163">
        <f>G79</f>
        <v>0</v>
      </c>
    </row>
    <row r="79" spans="1:7" ht="31.5" hidden="1">
      <c r="A79" s="138" t="s">
        <v>169</v>
      </c>
      <c r="B79" s="52" t="s">
        <v>29</v>
      </c>
      <c r="C79" s="106" t="s">
        <v>158</v>
      </c>
      <c r="D79" s="106" t="s">
        <v>202</v>
      </c>
      <c r="E79" s="143" t="s">
        <v>215</v>
      </c>
      <c r="F79" s="136" t="s">
        <v>370</v>
      </c>
      <c r="G79" s="163">
        <v>0</v>
      </c>
    </row>
    <row r="80" spans="1:7" ht="49.5" customHeight="1">
      <c r="A80" s="141" t="s">
        <v>392</v>
      </c>
      <c r="B80" s="52" t="s">
        <v>29</v>
      </c>
      <c r="C80" s="106" t="s">
        <v>158</v>
      </c>
      <c r="D80" s="106" t="s">
        <v>202</v>
      </c>
      <c r="E80" s="105" t="s">
        <v>656</v>
      </c>
      <c r="F80" s="136"/>
      <c r="G80" s="163">
        <f>G81+G83+G86</f>
        <v>345</v>
      </c>
    </row>
    <row r="81" spans="1:7" ht="15.75" customHeight="1" hidden="1">
      <c r="A81" s="138" t="s">
        <v>258</v>
      </c>
      <c r="B81" s="52" t="s">
        <v>29</v>
      </c>
      <c r="C81" s="106" t="s">
        <v>158</v>
      </c>
      <c r="D81" s="106" t="s">
        <v>202</v>
      </c>
      <c r="E81" s="143" t="s">
        <v>259</v>
      </c>
      <c r="F81" s="136"/>
      <c r="G81" s="163">
        <f>G82</f>
        <v>0</v>
      </c>
    </row>
    <row r="82" spans="1:7" ht="31.5" hidden="1">
      <c r="A82" s="138" t="s">
        <v>169</v>
      </c>
      <c r="B82" s="52" t="s">
        <v>29</v>
      </c>
      <c r="C82" s="106" t="s">
        <v>158</v>
      </c>
      <c r="D82" s="106" t="s">
        <v>202</v>
      </c>
      <c r="E82" s="143" t="s">
        <v>259</v>
      </c>
      <c r="F82" s="136" t="s">
        <v>370</v>
      </c>
      <c r="G82" s="163">
        <v>0</v>
      </c>
    </row>
    <row r="83" spans="1:7" ht="15.75" hidden="1">
      <c r="A83" s="138" t="s">
        <v>260</v>
      </c>
      <c r="B83" s="52" t="s">
        <v>29</v>
      </c>
      <c r="C83" s="106" t="s">
        <v>158</v>
      </c>
      <c r="D83" s="106" t="s">
        <v>202</v>
      </c>
      <c r="E83" s="143" t="s">
        <v>261</v>
      </c>
      <c r="F83" s="136"/>
      <c r="G83" s="163">
        <f>G84</f>
        <v>0</v>
      </c>
    </row>
    <row r="84" spans="1:7" ht="15.75" hidden="1">
      <c r="A84" s="74" t="s">
        <v>205</v>
      </c>
      <c r="B84" s="52" t="s">
        <v>29</v>
      </c>
      <c r="C84" s="106" t="s">
        <v>158</v>
      </c>
      <c r="D84" s="106" t="s">
        <v>202</v>
      </c>
      <c r="E84" s="143" t="s">
        <v>261</v>
      </c>
      <c r="F84" s="136" t="s">
        <v>378</v>
      </c>
      <c r="G84" s="163">
        <v>0</v>
      </c>
    </row>
    <row r="85" spans="1:7" ht="15.75">
      <c r="A85" s="2" t="s">
        <v>657</v>
      </c>
      <c r="B85" s="52" t="s">
        <v>29</v>
      </c>
      <c r="C85" s="106" t="s">
        <v>158</v>
      </c>
      <c r="D85" s="106" t="s">
        <v>202</v>
      </c>
      <c r="E85" s="105" t="s">
        <v>658</v>
      </c>
      <c r="F85" s="136"/>
      <c r="G85" s="163">
        <f>G86</f>
        <v>345</v>
      </c>
    </row>
    <row r="86" spans="1:7" ht="15.75">
      <c r="A86" s="140" t="s">
        <v>262</v>
      </c>
      <c r="B86" s="52" t="s">
        <v>29</v>
      </c>
      <c r="C86" s="106" t="s">
        <v>158</v>
      </c>
      <c r="D86" s="106" t="s">
        <v>202</v>
      </c>
      <c r="E86" s="105" t="s">
        <v>659</v>
      </c>
      <c r="F86" s="136"/>
      <c r="G86" s="163">
        <f>G87+G88</f>
        <v>345</v>
      </c>
    </row>
    <row r="87" spans="1:7" ht="31.5">
      <c r="A87" s="138" t="s">
        <v>778</v>
      </c>
      <c r="B87" s="52" t="s">
        <v>29</v>
      </c>
      <c r="C87" s="106" t="s">
        <v>158</v>
      </c>
      <c r="D87" s="106" t="s">
        <v>202</v>
      </c>
      <c r="E87" s="105" t="s">
        <v>659</v>
      </c>
      <c r="F87" s="136" t="s">
        <v>779</v>
      </c>
      <c r="G87" s="163">
        <v>330</v>
      </c>
    </row>
    <row r="88" spans="1:7" ht="15.75">
      <c r="A88" s="74" t="s">
        <v>205</v>
      </c>
      <c r="B88" s="52" t="s">
        <v>29</v>
      </c>
      <c r="C88" s="106" t="s">
        <v>158</v>
      </c>
      <c r="D88" s="106" t="s">
        <v>202</v>
      </c>
      <c r="E88" s="105" t="s">
        <v>659</v>
      </c>
      <c r="F88" s="136" t="s">
        <v>378</v>
      </c>
      <c r="G88" s="163">
        <v>15</v>
      </c>
    </row>
    <row r="89" spans="1:7" ht="50.25" customHeight="1">
      <c r="A89" s="74" t="s">
        <v>436</v>
      </c>
      <c r="B89" s="52" t="s">
        <v>29</v>
      </c>
      <c r="C89" s="106" t="s">
        <v>158</v>
      </c>
      <c r="D89" s="106" t="s">
        <v>202</v>
      </c>
      <c r="E89" s="105" t="s">
        <v>692</v>
      </c>
      <c r="F89" s="136"/>
      <c r="G89" s="163">
        <f>G91</f>
        <v>100</v>
      </c>
    </row>
    <row r="90" spans="1:7" ht="33" customHeight="1">
      <c r="A90" s="2" t="s">
        <v>694</v>
      </c>
      <c r="B90" s="52" t="s">
        <v>29</v>
      </c>
      <c r="C90" s="106" t="s">
        <v>158</v>
      </c>
      <c r="D90" s="106" t="s">
        <v>202</v>
      </c>
      <c r="E90" s="105" t="s">
        <v>691</v>
      </c>
      <c r="F90" s="136"/>
      <c r="G90" s="163"/>
    </row>
    <row r="91" spans="1:7" ht="15" customHeight="1">
      <c r="A91" s="144" t="s">
        <v>300</v>
      </c>
      <c r="B91" s="52" t="s">
        <v>29</v>
      </c>
      <c r="C91" s="106" t="s">
        <v>158</v>
      </c>
      <c r="D91" s="106" t="s">
        <v>202</v>
      </c>
      <c r="E91" s="105" t="s">
        <v>693</v>
      </c>
      <c r="F91" s="136"/>
      <c r="G91" s="163">
        <f>G92</f>
        <v>100</v>
      </c>
    </row>
    <row r="92" spans="1:7" ht="31.5">
      <c r="A92" s="138" t="s">
        <v>778</v>
      </c>
      <c r="B92" s="52" t="s">
        <v>29</v>
      </c>
      <c r="C92" s="106" t="s">
        <v>158</v>
      </c>
      <c r="D92" s="106" t="s">
        <v>202</v>
      </c>
      <c r="E92" s="105" t="s">
        <v>693</v>
      </c>
      <c r="F92" s="136" t="s">
        <v>779</v>
      </c>
      <c r="G92" s="163">
        <v>100</v>
      </c>
    </row>
    <row r="93" spans="1:7" ht="15.75">
      <c r="A93" s="74" t="s">
        <v>23</v>
      </c>
      <c r="B93" s="52" t="s">
        <v>29</v>
      </c>
      <c r="C93" s="106" t="s">
        <v>158</v>
      </c>
      <c r="D93" s="106" t="s">
        <v>202</v>
      </c>
      <c r="E93" s="83" t="s">
        <v>714</v>
      </c>
      <c r="F93" s="136"/>
      <c r="G93" s="163">
        <f>G94</f>
        <v>598.5</v>
      </c>
    </row>
    <row r="94" spans="1:7" ht="31.5">
      <c r="A94" s="141" t="s">
        <v>327</v>
      </c>
      <c r="B94" s="52" t="s">
        <v>29</v>
      </c>
      <c r="C94" s="106" t="s">
        <v>158</v>
      </c>
      <c r="D94" s="106" t="s">
        <v>202</v>
      </c>
      <c r="E94" s="83" t="s">
        <v>725</v>
      </c>
      <c r="F94" s="136"/>
      <c r="G94" s="163">
        <f>G96</f>
        <v>598.5</v>
      </c>
    </row>
    <row r="95" spans="1:7" ht="15.75">
      <c r="A95" s="51" t="s">
        <v>173</v>
      </c>
      <c r="B95" s="52" t="s">
        <v>29</v>
      </c>
      <c r="C95" s="106" t="s">
        <v>158</v>
      </c>
      <c r="D95" s="106" t="s">
        <v>202</v>
      </c>
      <c r="E95" s="83" t="s">
        <v>726</v>
      </c>
      <c r="F95" s="136"/>
      <c r="G95" s="163">
        <f>G96</f>
        <v>598.5</v>
      </c>
    </row>
    <row r="96" spans="1:7" ht="47.25">
      <c r="A96" s="138" t="s">
        <v>329</v>
      </c>
      <c r="B96" s="52" t="s">
        <v>29</v>
      </c>
      <c r="C96" s="106" t="s">
        <v>158</v>
      </c>
      <c r="D96" s="106" t="s">
        <v>202</v>
      </c>
      <c r="E96" s="83" t="s">
        <v>819</v>
      </c>
      <c r="F96" s="136"/>
      <c r="G96" s="163">
        <f>G97+G98</f>
        <v>598.5</v>
      </c>
    </row>
    <row r="97" spans="1:7" ht="15.75">
      <c r="A97" s="74" t="s">
        <v>775</v>
      </c>
      <c r="B97" s="52" t="s">
        <v>29</v>
      </c>
      <c r="C97" s="106" t="s">
        <v>158</v>
      </c>
      <c r="D97" s="106" t="s">
        <v>202</v>
      </c>
      <c r="E97" s="83" t="s">
        <v>819</v>
      </c>
      <c r="F97" s="136" t="s">
        <v>774</v>
      </c>
      <c r="G97" s="163">
        <v>553.3</v>
      </c>
    </row>
    <row r="98" spans="1:7" ht="31.5">
      <c r="A98" s="138" t="s">
        <v>778</v>
      </c>
      <c r="B98" s="52" t="s">
        <v>29</v>
      </c>
      <c r="C98" s="106" t="s">
        <v>158</v>
      </c>
      <c r="D98" s="106" t="s">
        <v>202</v>
      </c>
      <c r="E98" s="83" t="s">
        <v>819</v>
      </c>
      <c r="F98" s="136" t="s">
        <v>779</v>
      </c>
      <c r="G98" s="163">
        <v>45.2</v>
      </c>
    </row>
    <row r="99" spans="1:7" ht="49.5" customHeight="1">
      <c r="A99" s="138" t="s">
        <v>171</v>
      </c>
      <c r="B99" s="52" t="s">
        <v>29</v>
      </c>
      <c r="C99" s="106" t="s">
        <v>158</v>
      </c>
      <c r="D99" s="106" t="s">
        <v>202</v>
      </c>
      <c r="E99" s="83" t="s">
        <v>729</v>
      </c>
      <c r="F99" s="136"/>
      <c r="G99" s="163">
        <f>G100</f>
        <v>13969.6</v>
      </c>
    </row>
    <row r="100" spans="1:7" ht="18.75" customHeight="1">
      <c r="A100" s="138" t="s">
        <v>173</v>
      </c>
      <c r="B100" s="52" t="s">
        <v>29</v>
      </c>
      <c r="C100" s="106" t="s">
        <v>158</v>
      </c>
      <c r="D100" s="106" t="s">
        <v>202</v>
      </c>
      <c r="E100" s="83" t="s">
        <v>728</v>
      </c>
      <c r="F100" s="136"/>
      <c r="G100" s="163">
        <f>G101+G104+G108+G110+G112+G114+G116</f>
        <v>13969.6</v>
      </c>
    </row>
    <row r="101" spans="1:7" ht="56.25" customHeight="1" hidden="1">
      <c r="A101" s="138" t="s">
        <v>338</v>
      </c>
      <c r="B101" s="52" t="s">
        <v>29</v>
      </c>
      <c r="C101" s="106" t="s">
        <v>158</v>
      </c>
      <c r="D101" s="106" t="s">
        <v>202</v>
      </c>
      <c r="E101" s="137" t="s">
        <v>339</v>
      </c>
      <c r="F101" s="136"/>
      <c r="G101" s="163">
        <f>G102</f>
        <v>0</v>
      </c>
    </row>
    <row r="102" spans="1:7" ht="17.25" customHeight="1" hidden="1">
      <c r="A102" s="138" t="s">
        <v>170</v>
      </c>
      <c r="B102" s="52" t="s">
        <v>29</v>
      </c>
      <c r="C102" s="106" t="s">
        <v>158</v>
      </c>
      <c r="D102" s="106" t="s">
        <v>202</v>
      </c>
      <c r="E102" s="137" t="s">
        <v>339</v>
      </c>
      <c r="F102" s="136" t="s">
        <v>371</v>
      </c>
      <c r="G102" s="163">
        <v>0</v>
      </c>
    </row>
    <row r="103" spans="1:7" ht="17.25" customHeight="1">
      <c r="A103" s="138" t="s">
        <v>173</v>
      </c>
      <c r="B103" s="52" t="s">
        <v>29</v>
      </c>
      <c r="C103" s="106" t="s">
        <v>158</v>
      </c>
      <c r="D103" s="106" t="s">
        <v>202</v>
      </c>
      <c r="E103" s="105" t="s">
        <v>727</v>
      </c>
      <c r="F103" s="136"/>
      <c r="G103" s="163">
        <f>G100</f>
        <v>13969.6</v>
      </c>
    </row>
    <row r="104" spans="1:7" ht="78.75" customHeight="1">
      <c r="A104" s="138" t="s">
        <v>340</v>
      </c>
      <c r="B104" s="52" t="s">
        <v>29</v>
      </c>
      <c r="C104" s="106" t="s">
        <v>158</v>
      </c>
      <c r="D104" s="106" t="s">
        <v>202</v>
      </c>
      <c r="E104" s="83" t="s">
        <v>732</v>
      </c>
      <c r="F104" s="136"/>
      <c r="G104" s="163">
        <f>G105+G106+G107</f>
        <v>1484.5</v>
      </c>
    </row>
    <row r="105" spans="1:7" ht="31.5">
      <c r="A105" s="138" t="s">
        <v>778</v>
      </c>
      <c r="B105" s="52" t="s">
        <v>29</v>
      </c>
      <c r="C105" s="106" t="s">
        <v>158</v>
      </c>
      <c r="D105" s="106" t="s">
        <v>202</v>
      </c>
      <c r="E105" s="83" t="s">
        <v>732</v>
      </c>
      <c r="F105" s="136" t="s">
        <v>779</v>
      </c>
      <c r="G105" s="163">
        <v>1047</v>
      </c>
    </row>
    <row r="106" spans="1:7" ht="15.75">
      <c r="A106" s="51" t="s">
        <v>805</v>
      </c>
      <c r="B106" s="52" t="s">
        <v>29</v>
      </c>
      <c r="C106" s="106" t="s">
        <v>158</v>
      </c>
      <c r="D106" s="106" t="s">
        <v>202</v>
      </c>
      <c r="E106" s="83" t="s">
        <v>732</v>
      </c>
      <c r="F106" s="136" t="s">
        <v>798</v>
      </c>
      <c r="G106" s="163">
        <v>419.2</v>
      </c>
    </row>
    <row r="107" spans="1:7" ht="15.75">
      <c r="A107" s="138" t="s">
        <v>170</v>
      </c>
      <c r="B107" s="52" t="s">
        <v>29</v>
      </c>
      <c r="C107" s="106" t="s">
        <v>158</v>
      </c>
      <c r="D107" s="106" t="s">
        <v>202</v>
      </c>
      <c r="E107" s="83" t="s">
        <v>732</v>
      </c>
      <c r="F107" s="136" t="s">
        <v>777</v>
      </c>
      <c r="G107" s="163">
        <v>18.3</v>
      </c>
    </row>
    <row r="108" spans="1:7" ht="66.75" customHeight="1">
      <c r="A108" s="138" t="s">
        <v>380</v>
      </c>
      <c r="B108" s="52" t="s">
        <v>29</v>
      </c>
      <c r="C108" s="106" t="s">
        <v>158</v>
      </c>
      <c r="D108" s="106" t="s">
        <v>202</v>
      </c>
      <c r="E108" s="83" t="s">
        <v>733</v>
      </c>
      <c r="F108" s="136"/>
      <c r="G108" s="163">
        <f>G109</f>
        <v>20.9</v>
      </c>
    </row>
    <row r="109" spans="1:7" ht="15.75" customHeight="1">
      <c r="A109" s="138" t="s">
        <v>170</v>
      </c>
      <c r="B109" s="52" t="s">
        <v>29</v>
      </c>
      <c r="C109" s="106" t="s">
        <v>158</v>
      </c>
      <c r="D109" s="106" t="s">
        <v>202</v>
      </c>
      <c r="E109" s="83" t="s">
        <v>733</v>
      </c>
      <c r="F109" s="136" t="s">
        <v>777</v>
      </c>
      <c r="G109" s="163">
        <v>20.9</v>
      </c>
    </row>
    <row r="110" spans="1:7" ht="65.25" customHeight="1" hidden="1">
      <c r="A110" s="138" t="s">
        <v>344</v>
      </c>
      <c r="B110" s="52" t="s">
        <v>29</v>
      </c>
      <c r="C110" s="106" t="s">
        <v>158</v>
      </c>
      <c r="D110" s="106" t="s">
        <v>202</v>
      </c>
      <c r="E110" s="83" t="s">
        <v>765</v>
      </c>
      <c r="F110" s="136"/>
      <c r="G110" s="163">
        <f>G111</f>
        <v>0</v>
      </c>
    </row>
    <row r="111" spans="1:7" ht="31.5" hidden="1">
      <c r="A111" s="138" t="s">
        <v>778</v>
      </c>
      <c r="B111" s="52" t="s">
        <v>29</v>
      </c>
      <c r="C111" s="106" t="s">
        <v>158</v>
      </c>
      <c r="D111" s="106" t="s">
        <v>202</v>
      </c>
      <c r="E111" s="83" t="s">
        <v>765</v>
      </c>
      <c r="F111" s="136" t="s">
        <v>779</v>
      </c>
      <c r="G111" s="163">
        <v>0</v>
      </c>
    </row>
    <row r="112" spans="1:7" ht="66" customHeight="1">
      <c r="A112" s="138" t="s">
        <v>346</v>
      </c>
      <c r="B112" s="52" t="s">
        <v>29</v>
      </c>
      <c r="C112" s="106" t="s">
        <v>158</v>
      </c>
      <c r="D112" s="106" t="s">
        <v>202</v>
      </c>
      <c r="E112" s="83" t="s">
        <v>734</v>
      </c>
      <c r="F112" s="136"/>
      <c r="G112" s="163">
        <f>G113</f>
        <v>47.2</v>
      </c>
    </row>
    <row r="113" spans="1:7" ht="18.75" customHeight="1">
      <c r="A113" s="138" t="s">
        <v>205</v>
      </c>
      <c r="B113" s="52" t="s">
        <v>29</v>
      </c>
      <c r="C113" s="106" t="s">
        <v>158</v>
      </c>
      <c r="D113" s="106" t="s">
        <v>202</v>
      </c>
      <c r="E113" s="83" t="s">
        <v>734</v>
      </c>
      <c r="F113" s="136" t="s">
        <v>378</v>
      </c>
      <c r="G113" s="163">
        <v>47.2</v>
      </c>
    </row>
    <row r="114" spans="1:7" ht="15.75" hidden="1">
      <c r="A114" s="51" t="s">
        <v>414</v>
      </c>
      <c r="B114" s="52" t="s">
        <v>29</v>
      </c>
      <c r="C114" s="106" t="s">
        <v>158</v>
      </c>
      <c r="D114" s="106" t="s">
        <v>202</v>
      </c>
      <c r="E114" s="162" t="s">
        <v>415</v>
      </c>
      <c r="F114" s="162"/>
      <c r="G114" s="204">
        <f>G115</f>
        <v>0</v>
      </c>
    </row>
    <row r="115" spans="1:7" ht="31.5" hidden="1">
      <c r="A115" s="51" t="s">
        <v>169</v>
      </c>
      <c r="B115" s="52" t="s">
        <v>29</v>
      </c>
      <c r="C115" s="106" t="s">
        <v>158</v>
      </c>
      <c r="D115" s="106" t="s">
        <v>202</v>
      </c>
      <c r="E115" s="162" t="s">
        <v>415</v>
      </c>
      <c r="F115" s="162">
        <v>244</v>
      </c>
      <c r="G115" s="204">
        <v>0</v>
      </c>
    </row>
    <row r="116" spans="1:7" ht="66" customHeight="1">
      <c r="A116" s="138" t="s">
        <v>333</v>
      </c>
      <c r="B116" s="52" t="s">
        <v>29</v>
      </c>
      <c r="C116" s="106" t="s">
        <v>158</v>
      </c>
      <c r="D116" s="106" t="s">
        <v>202</v>
      </c>
      <c r="E116" s="83" t="s">
        <v>730</v>
      </c>
      <c r="F116" s="136"/>
      <c r="G116" s="163">
        <f>G117+G118+G119</f>
        <v>12417</v>
      </c>
    </row>
    <row r="117" spans="1:7" ht="31.5">
      <c r="A117" s="138" t="s">
        <v>196</v>
      </c>
      <c r="B117" s="52" t="s">
        <v>29</v>
      </c>
      <c r="C117" s="106" t="s">
        <v>158</v>
      </c>
      <c r="D117" s="106" t="s">
        <v>202</v>
      </c>
      <c r="E117" s="83" t="s">
        <v>730</v>
      </c>
      <c r="F117" s="136" t="s">
        <v>783</v>
      </c>
      <c r="G117" s="163">
        <v>8959.5</v>
      </c>
    </row>
    <row r="118" spans="1:7" ht="31.5" customHeight="1">
      <c r="A118" s="138" t="s">
        <v>778</v>
      </c>
      <c r="B118" s="52" t="s">
        <v>29</v>
      </c>
      <c r="C118" s="106" t="s">
        <v>158</v>
      </c>
      <c r="D118" s="106" t="s">
        <v>202</v>
      </c>
      <c r="E118" s="83" t="s">
        <v>730</v>
      </c>
      <c r="F118" s="136" t="s">
        <v>779</v>
      </c>
      <c r="G118" s="163">
        <v>3455.5</v>
      </c>
    </row>
    <row r="119" spans="1:7" ht="18.75" customHeight="1">
      <c r="A119" s="74" t="s">
        <v>776</v>
      </c>
      <c r="B119" s="52" t="s">
        <v>29</v>
      </c>
      <c r="C119" s="106" t="s">
        <v>158</v>
      </c>
      <c r="D119" s="106" t="s">
        <v>202</v>
      </c>
      <c r="E119" s="83" t="s">
        <v>730</v>
      </c>
      <c r="F119" s="136" t="s">
        <v>777</v>
      </c>
      <c r="G119" s="163">
        <v>2</v>
      </c>
    </row>
    <row r="120" spans="1:7" ht="15.75">
      <c r="A120" s="146" t="s">
        <v>383</v>
      </c>
      <c r="B120" s="49" t="s">
        <v>29</v>
      </c>
      <c r="C120" s="102" t="s">
        <v>190</v>
      </c>
      <c r="D120" s="102" t="s">
        <v>769</v>
      </c>
      <c r="E120" s="147"/>
      <c r="F120" s="147"/>
      <c r="G120" s="167">
        <f>G121</f>
        <v>431.59999999999997</v>
      </c>
    </row>
    <row r="121" spans="1:7" ht="15.75">
      <c r="A121" s="74" t="s">
        <v>115</v>
      </c>
      <c r="B121" s="52" t="s">
        <v>29</v>
      </c>
      <c r="C121" s="106" t="s">
        <v>190</v>
      </c>
      <c r="D121" s="106" t="s">
        <v>159</v>
      </c>
      <c r="E121" s="142"/>
      <c r="F121" s="142"/>
      <c r="G121" s="163">
        <f>G122</f>
        <v>431.59999999999997</v>
      </c>
    </row>
    <row r="122" spans="1:7" ht="23.25" customHeight="1">
      <c r="A122" s="138" t="s">
        <v>23</v>
      </c>
      <c r="B122" s="52" t="s">
        <v>29</v>
      </c>
      <c r="C122" s="106" t="s">
        <v>190</v>
      </c>
      <c r="D122" s="106" t="s">
        <v>159</v>
      </c>
      <c r="E122" s="83" t="s">
        <v>714</v>
      </c>
      <c r="F122" s="142"/>
      <c r="G122" s="163">
        <f>G123</f>
        <v>431.59999999999997</v>
      </c>
    </row>
    <row r="123" spans="1:7" ht="31.5">
      <c r="A123" s="138" t="s">
        <v>327</v>
      </c>
      <c r="B123" s="52" t="s">
        <v>29</v>
      </c>
      <c r="C123" s="106" t="s">
        <v>190</v>
      </c>
      <c r="D123" s="106" t="s">
        <v>159</v>
      </c>
      <c r="E123" s="83" t="s">
        <v>725</v>
      </c>
      <c r="F123" s="142"/>
      <c r="G123" s="163">
        <f>G125</f>
        <v>431.59999999999997</v>
      </c>
    </row>
    <row r="124" spans="1:7" ht="15.75">
      <c r="A124" s="138" t="s">
        <v>173</v>
      </c>
      <c r="B124" s="52" t="s">
        <v>29</v>
      </c>
      <c r="C124" s="106" t="s">
        <v>190</v>
      </c>
      <c r="D124" s="106" t="s">
        <v>159</v>
      </c>
      <c r="E124" s="83" t="s">
        <v>726</v>
      </c>
      <c r="F124" s="142"/>
      <c r="G124" s="163">
        <f>G125</f>
        <v>431.59999999999997</v>
      </c>
    </row>
    <row r="125" spans="1:7" ht="54.75" customHeight="1">
      <c r="A125" s="138" t="s">
        <v>329</v>
      </c>
      <c r="B125" s="52" t="s">
        <v>29</v>
      </c>
      <c r="C125" s="106" t="s">
        <v>190</v>
      </c>
      <c r="D125" s="106" t="s">
        <v>159</v>
      </c>
      <c r="E125" s="83" t="s">
        <v>818</v>
      </c>
      <c r="F125" s="142"/>
      <c r="G125" s="163">
        <f>G126+G127</f>
        <v>431.59999999999997</v>
      </c>
    </row>
    <row r="126" spans="1:7" ht="15.75">
      <c r="A126" s="138" t="s">
        <v>775</v>
      </c>
      <c r="B126" s="52" t="s">
        <v>29</v>
      </c>
      <c r="C126" s="106" t="s">
        <v>190</v>
      </c>
      <c r="D126" s="106" t="s">
        <v>159</v>
      </c>
      <c r="E126" s="83" t="s">
        <v>818</v>
      </c>
      <c r="F126" s="142" t="s">
        <v>774</v>
      </c>
      <c r="G126" s="163">
        <v>402.9</v>
      </c>
    </row>
    <row r="127" spans="1:7" ht="34.5" customHeight="1">
      <c r="A127" s="138" t="s">
        <v>778</v>
      </c>
      <c r="B127" s="52" t="s">
        <v>29</v>
      </c>
      <c r="C127" s="106" t="s">
        <v>190</v>
      </c>
      <c r="D127" s="106" t="s">
        <v>159</v>
      </c>
      <c r="E127" s="83" t="s">
        <v>818</v>
      </c>
      <c r="F127" s="142" t="s">
        <v>779</v>
      </c>
      <c r="G127" s="163">
        <v>28.7</v>
      </c>
    </row>
    <row r="128" spans="1:7" ht="32.25" customHeight="1">
      <c r="A128" s="134" t="s">
        <v>384</v>
      </c>
      <c r="B128" s="49" t="s">
        <v>29</v>
      </c>
      <c r="C128" s="102" t="s">
        <v>159</v>
      </c>
      <c r="D128" s="102" t="s">
        <v>769</v>
      </c>
      <c r="E128" s="147"/>
      <c r="F128" s="147"/>
      <c r="G128" s="167">
        <f>G129</f>
        <v>808.5</v>
      </c>
    </row>
    <row r="129" spans="1:7" ht="34.5" customHeight="1">
      <c r="A129" s="74" t="s">
        <v>26</v>
      </c>
      <c r="B129" s="52" t="s">
        <v>29</v>
      </c>
      <c r="C129" s="106" t="s">
        <v>159</v>
      </c>
      <c r="D129" s="106" t="s">
        <v>299</v>
      </c>
      <c r="E129" s="136"/>
      <c r="F129" s="136"/>
      <c r="G129" s="163">
        <f>G130</f>
        <v>808.5</v>
      </c>
    </row>
    <row r="130" spans="1:7" ht="51" customHeight="1">
      <c r="A130" s="74" t="s">
        <v>436</v>
      </c>
      <c r="B130" s="52" t="s">
        <v>29</v>
      </c>
      <c r="C130" s="106" t="s">
        <v>159</v>
      </c>
      <c r="D130" s="106" t="s">
        <v>299</v>
      </c>
      <c r="E130" s="105" t="s">
        <v>692</v>
      </c>
      <c r="F130" s="136"/>
      <c r="G130" s="163">
        <f>G132+G135+G138+G141</f>
        <v>808.5</v>
      </c>
    </row>
    <row r="131" spans="1:7" ht="32.25" customHeight="1">
      <c r="A131" s="2" t="s">
        <v>694</v>
      </c>
      <c r="B131" s="52" t="s">
        <v>29</v>
      </c>
      <c r="C131" s="106" t="s">
        <v>159</v>
      </c>
      <c r="D131" s="106" t="s">
        <v>299</v>
      </c>
      <c r="E131" s="105" t="s">
        <v>691</v>
      </c>
      <c r="F131" s="136"/>
      <c r="G131" s="163">
        <f>G132</f>
        <v>233.5</v>
      </c>
    </row>
    <row r="132" spans="1:7" ht="17.25" customHeight="1">
      <c r="A132" s="74" t="s">
        <v>300</v>
      </c>
      <c r="B132" s="52" t="s">
        <v>29</v>
      </c>
      <c r="C132" s="106" t="s">
        <v>159</v>
      </c>
      <c r="D132" s="106" t="s">
        <v>299</v>
      </c>
      <c r="E132" s="105" t="s">
        <v>693</v>
      </c>
      <c r="F132" s="136"/>
      <c r="G132" s="163">
        <f>G133</f>
        <v>233.5</v>
      </c>
    </row>
    <row r="133" spans="1:7" ht="31.5">
      <c r="A133" s="138" t="s">
        <v>778</v>
      </c>
      <c r="B133" s="52" t="s">
        <v>29</v>
      </c>
      <c r="C133" s="106" t="s">
        <v>159</v>
      </c>
      <c r="D133" s="106" t="s">
        <v>299</v>
      </c>
      <c r="E133" s="105" t="s">
        <v>693</v>
      </c>
      <c r="F133" s="142" t="s">
        <v>779</v>
      </c>
      <c r="G133" s="163">
        <v>233.5</v>
      </c>
    </row>
    <row r="134" spans="1:7" ht="15.75">
      <c r="A134" s="2" t="s">
        <v>696</v>
      </c>
      <c r="B134" s="52" t="s">
        <v>29</v>
      </c>
      <c r="C134" s="106" t="s">
        <v>159</v>
      </c>
      <c r="D134" s="106" t="s">
        <v>299</v>
      </c>
      <c r="E134" s="105" t="s">
        <v>695</v>
      </c>
      <c r="F134" s="136"/>
      <c r="G134" s="163">
        <f>G135</f>
        <v>310</v>
      </c>
    </row>
    <row r="135" spans="1:7" ht="15.75">
      <c r="A135" s="144" t="s">
        <v>302</v>
      </c>
      <c r="B135" s="52" t="s">
        <v>29</v>
      </c>
      <c r="C135" s="106" t="s">
        <v>159</v>
      </c>
      <c r="D135" s="106" t="s">
        <v>299</v>
      </c>
      <c r="E135" s="105" t="s">
        <v>697</v>
      </c>
      <c r="F135" s="136"/>
      <c r="G135" s="163">
        <f>G136</f>
        <v>310</v>
      </c>
    </row>
    <row r="136" spans="1:7" ht="31.5">
      <c r="A136" s="138" t="s">
        <v>778</v>
      </c>
      <c r="B136" s="52" t="s">
        <v>29</v>
      </c>
      <c r="C136" s="106" t="s">
        <v>159</v>
      </c>
      <c r="D136" s="106" t="s">
        <v>299</v>
      </c>
      <c r="E136" s="105" t="s">
        <v>697</v>
      </c>
      <c r="F136" s="142" t="s">
        <v>779</v>
      </c>
      <c r="G136" s="163">
        <v>310</v>
      </c>
    </row>
    <row r="137" spans="1:7" ht="15.75">
      <c r="A137" s="2" t="s">
        <v>698</v>
      </c>
      <c r="B137" s="52" t="s">
        <v>29</v>
      </c>
      <c r="C137" s="106" t="s">
        <v>159</v>
      </c>
      <c r="D137" s="106" t="s">
        <v>299</v>
      </c>
      <c r="E137" s="105" t="s">
        <v>700</v>
      </c>
      <c r="F137" s="136"/>
      <c r="G137" s="163">
        <f>G138</f>
        <v>75</v>
      </c>
    </row>
    <row r="138" spans="1:7" ht="15.75">
      <c r="A138" s="144" t="s">
        <v>304</v>
      </c>
      <c r="B138" s="52" t="s">
        <v>29</v>
      </c>
      <c r="C138" s="106" t="s">
        <v>159</v>
      </c>
      <c r="D138" s="106" t="s">
        <v>299</v>
      </c>
      <c r="E138" s="105" t="s">
        <v>702</v>
      </c>
      <c r="F138" s="136"/>
      <c r="G138" s="163">
        <f>G139</f>
        <v>75</v>
      </c>
    </row>
    <row r="139" spans="1:7" ht="31.5">
      <c r="A139" s="138" t="s">
        <v>778</v>
      </c>
      <c r="B139" s="52" t="s">
        <v>29</v>
      </c>
      <c r="C139" s="106" t="s">
        <v>159</v>
      </c>
      <c r="D139" s="106" t="s">
        <v>299</v>
      </c>
      <c r="E139" s="105" t="s">
        <v>702</v>
      </c>
      <c r="F139" s="142" t="s">
        <v>779</v>
      </c>
      <c r="G139" s="163">
        <v>75</v>
      </c>
    </row>
    <row r="140" spans="1:7" ht="15.75">
      <c r="A140" s="2" t="s">
        <v>699</v>
      </c>
      <c r="B140" s="52" t="s">
        <v>29</v>
      </c>
      <c r="C140" s="106" t="s">
        <v>159</v>
      </c>
      <c r="D140" s="106" t="s">
        <v>299</v>
      </c>
      <c r="E140" s="105" t="s">
        <v>701</v>
      </c>
      <c r="F140" s="136"/>
      <c r="G140" s="163">
        <f>G141</f>
        <v>190</v>
      </c>
    </row>
    <row r="141" spans="1:7" ht="15.75">
      <c r="A141" s="144" t="s">
        <v>306</v>
      </c>
      <c r="B141" s="52" t="s">
        <v>29</v>
      </c>
      <c r="C141" s="106" t="s">
        <v>159</v>
      </c>
      <c r="D141" s="106" t="s">
        <v>299</v>
      </c>
      <c r="E141" s="105" t="s">
        <v>703</v>
      </c>
      <c r="F141" s="136"/>
      <c r="G141" s="163">
        <f>G142</f>
        <v>190</v>
      </c>
    </row>
    <row r="142" spans="1:7" ht="36.75" customHeight="1">
      <c r="A142" s="138" t="s">
        <v>778</v>
      </c>
      <c r="B142" s="52" t="s">
        <v>29</v>
      </c>
      <c r="C142" s="106" t="s">
        <v>159</v>
      </c>
      <c r="D142" s="106" t="s">
        <v>299</v>
      </c>
      <c r="E142" s="105" t="s">
        <v>703</v>
      </c>
      <c r="F142" s="142" t="s">
        <v>779</v>
      </c>
      <c r="G142" s="163">
        <v>190</v>
      </c>
    </row>
    <row r="143" spans="1:7" ht="17.25" customHeight="1">
      <c r="A143" s="134" t="s">
        <v>385</v>
      </c>
      <c r="B143" s="49" t="s">
        <v>29</v>
      </c>
      <c r="C143" s="102" t="s">
        <v>181</v>
      </c>
      <c r="D143" s="102" t="s">
        <v>769</v>
      </c>
      <c r="E143" s="135"/>
      <c r="F143" s="135"/>
      <c r="G143" s="167">
        <f>G144+G150+G165</f>
        <v>15563.5</v>
      </c>
    </row>
    <row r="144" spans="1:7" ht="17.25" customHeight="1">
      <c r="A144" s="74" t="s">
        <v>27</v>
      </c>
      <c r="B144" s="52" t="s">
        <v>29</v>
      </c>
      <c r="C144" s="106" t="s">
        <v>181</v>
      </c>
      <c r="D144" s="106" t="s">
        <v>190</v>
      </c>
      <c r="E144" s="136"/>
      <c r="F144" s="136"/>
      <c r="G144" s="163">
        <f>G145</f>
        <v>10</v>
      </c>
    </row>
    <row r="145" spans="1:7" ht="51.75" customHeight="1">
      <c r="A145" s="138" t="s">
        <v>171</v>
      </c>
      <c r="B145" s="52" t="s">
        <v>29</v>
      </c>
      <c r="C145" s="106" t="s">
        <v>181</v>
      </c>
      <c r="D145" s="106" t="s">
        <v>190</v>
      </c>
      <c r="E145" s="83" t="s">
        <v>729</v>
      </c>
      <c r="F145" s="136"/>
      <c r="G145" s="163">
        <f>G146</f>
        <v>10</v>
      </c>
    </row>
    <row r="146" spans="1:7" ht="17.25" customHeight="1">
      <c r="A146" s="74" t="s">
        <v>173</v>
      </c>
      <c r="B146" s="52" t="s">
        <v>29</v>
      </c>
      <c r="C146" s="106" t="s">
        <v>181</v>
      </c>
      <c r="D146" s="106" t="s">
        <v>190</v>
      </c>
      <c r="E146" s="83" t="s">
        <v>728</v>
      </c>
      <c r="F146" s="136"/>
      <c r="G146" s="163">
        <f>G148</f>
        <v>10</v>
      </c>
    </row>
    <row r="147" spans="1:7" ht="17.25" customHeight="1">
      <c r="A147" s="74" t="s">
        <v>173</v>
      </c>
      <c r="B147" s="52" t="s">
        <v>29</v>
      </c>
      <c r="C147" s="106" t="s">
        <v>181</v>
      </c>
      <c r="D147" s="106" t="s">
        <v>190</v>
      </c>
      <c r="E147" s="105" t="s">
        <v>727</v>
      </c>
      <c r="F147" s="136"/>
      <c r="G147" s="163">
        <f>G148</f>
        <v>10</v>
      </c>
    </row>
    <row r="148" spans="1:7" ht="96" customHeight="1">
      <c r="A148" s="74" t="s">
        <v>350</v>
      </c>
      <c r="B148" s="52" t="s">
        <v>29</v>
      </c>
      <c r="C148" s="106" t="s">
        <v>181</v>
      </c>
      <c r="D148" s="106" t="s">
        <v>190</v>
      </c>
      <c r="E148" s="83" t="s">
        <v>735</v>
      </c>
      <c r="F148" s="136"/>
      <c r="G148" s="163">
        <f>G149</f>
        <v>10</v>
      </c>
    </row>
    <row r="149" spans="1:7" ht="31.5">
      <c r="A149" s="11" t="s">
        <v>194</v>
      </c>
      <c r="B149" s="52" t="s">
        <v>29</v>
      </c>
      <c r="C149" s="106" t="s">
        <v>181</v>
      </c>
      <c r="D149" s="106" t="s">
        <v>190</v>
      </c>
      <c r="E149" s="83" t="s">
        <v>735</v>
      </c>
      <c r="F149" s="136" t="s">
        <v>387</v>
      </c>
      <c r="G149" s="163">
        <v>10</v>
      </c>
    </row>
    <row r="150" spans="1:7" ht="15.75">
      <c r="A150" s="74" t="s">
        <v>111</v>
      </c>
      <c r="B150" s="52" t="s">
        <v>29</v>
      </c>
      <c r="C150" s="106" t="s">
        <v>181</v>
      </c>
      <c r="D150" s="106" t="s">
        <v>299</v>
      </c>
      <c r="E150" s="136"/>
      <c r="F150" s="136"/>
      <c r="G150" s="163">
        <f>G151+G158+G161</f>
        <v>11333.5</v>
      </c>
    </row>
    <row r="151" spans="1:7" ht="48.75" customHeight="1">
      <c r="A151" s="140" t="s">
        <v>773</v>
      </c>
      <c r="B151" s="52" t="s">
        <v>29</v>
      </c>
      <c r="C151" s="106" t="s">
        <v>181</v>
      </c>
      <c r="D151" s="106" t="s">
        <v>299</v>
      </c>
      <c r="E151" s="105" t="s">
        <v>707</v>
      </c>
      <c r="F151" s="136"/>
      <c r="G151" s="163">
        <f>G153</f>
        <v>11269.9</v>
      </c>
    </row>
    <row r="152" spans="1:7" ht="20.25" customHeight="1">
      <c r="A152" s="2" t="s">
        <v>705</v>
      </c>
      <c r="B152" s="52" t="s">
        <v>29</v>
      </c>
      <c r="C152" s="106" t="s">
        <v>181</v>
      </c>
      <c r="D152" s="106" t="s">
        <v>299</v>
      </c>
      <c r="E152" s="105" t="s">
        <v>710</v>
      </c>
      <c r="F152" s="136"/>
      <c r="G152" s="163">
        <f>G153</f>
        <v>11269.9</v>
      </c>
    </row>
    <row r="153" spans="1:7" ht="15.75">
      <c r="A153" s="148" t="s">
        <v>311</v>
      </c>
      <c r="B153" s="52" t="s">
        <v>29</v>
      </c>
      <c r="C153" s="106" t="s">
        <v>181</v>
      </c>
      <c r="D153" s="106" t="s">
        <v>299</v>
      </c>
      <c r="E153" s="105" t="s">
        <v>712</v>
      </c>
      <c r="F153" s="136"/>
      <c r="G153" s="163">
        <f>G155+G154+G157</f>
        <v>11269.9</v>
      </c>
    </row>
    <row r="154" spans="1:7" ht="31.5" hidden="1">
      <c r="A154" s="74" t="s">
        <v>187</v>
      </c>
      <c r="B154" s="52" t="s">
        <v>29</v>
      </c>
      <c r="C154" s="106" t="s">
        <v>181</v>
      </c>
      <c r="D154" s="106" t="s">
        <v>299</v>
      </c>
      <c r="E154" s="143" t="s">
        <v>312</v>
      </c>
      <c r="F154" s="136" t="s">
        <v>388</v>
      </c>
      <c r="G154" s="163">
        <v>0</v>
      </c>
    </row>
    <row r="155" spans="1:7" ht="31.5">
      <c r="A155" s="138" t="s">
        <v>778</v>
      </c>
      <c r="B155" s="52" t="s">
        <v>29</v>
      </c>
      <c r="C155" s="106" t="s">
        <v>181</v>
      </c>
      <c r="D155" s="106" t="s">
        <v>299</v>
      </c>
      <c r="E155" s="105" t="s">
        <v>712</v>
      </c>
      <c r="F155" s="136" t="s">
        <v>779</v>
      </c>
      <c r="G155" s="163">
        <v>10582.9</v>
      </c>
    </row>
    <row r="156" spans="1:7" ht="31.5">
      <c r="A156" s="2" t="s">
        <v>803</v>
      </c>
      <c r="B156" s="52" t="s">
        <v>29</v>
      </c>
      <c r="C156" s="106" t="s">
        <v>181</v>
      </c>
      <c r="D156" s="106" t="s">
        <v>299</v>
      </c>
      <c r="E156" s="105" t="s">
        <v>802</v>
      </c>
      <c r="F156" s="136"/>
      <c r="G156" s="163">
        <f>G157</f>
        <v>687</v>
      </c>
    </row>
    <row r="157" spans="1:7" ht="31.5">
      <c r="A157" s="138" t="s">
        <v>778</v>
      </c>
      <c r="B157" s="52" t="s">
        <v>29</v>
      </c>
      <c r="C157" s="106" t="s">
        <v>181</v>
      </c>
      <c r="D157" s="106" t="s">
        <v>299</v>
      </c>
      <c r="E157" s="105" t="s">
        <v>802</v>
      </c>
      <c r="F157" s="136" t="s">
        <v>779</v>
      </c>
      <c r="G157" s="163">
        <v>687</v>
      </c>
    </row>
    <row r="158" spans="1:7" ht="15.75" hidden="1">
      <c r="A158" s="138" t="s">
        <v>173</v>
      </c>
      <c r="B158" s="52" t="s">
        <v>29</v>
      </c>
      <c r="C158" s="106" t="s">
        <v>181</v>
      </c>
      <c r="D158" s="106" t="s">
        <v>299</v>
      </c>
      <c r="E158" s="145" t="s">
        <v>174</v>
      </c>
      <c r="F158" s="136"/>
      <c r="G158" s="204">
        <f>G160</f>
        <v>0</v>
      </c>
    </row>
    <row r="159" spans="1:7" ht="15.75" hidden="1">
      <c r="A159" s="51" t="s">
        <v>416</v>
      </c>
      <c r="B159" s="52" t="s">
        <v>29</v>
      </c>
      <c r="C159" s="106" t="s">
        <v>181</v>
      </c>
      <c r="D159" s="106" t="s">
        <v>299</v>
      </c>
      <c r="E159" s="162" t="s">
        <v>417</v>
      </c>
      <c r="F159" s="83"/>
      <c r="G159" s="204">
        <f>G160</f>
        <v>0</v>
      </c>
    </row>
    <row r="160" spans="1:7" ht="31.5" hidden="1">
      <c r="A160" s="51" t="s">
        <v>169</v>
      </c>
      <c r="B160" s="52" t="s">
        <v>29</v>
      </c>
      <c r="C160" s="106" t="s">
        <v>181</v>
      </c>
      <c r="D160" s="106" t="s">
        <v>299</v>
      </c>
      <c r="E160" s="162" t="s">
        <v>417</v>
      </c>
      <c r="F160" s="83">
        <v>244</v>
      </c>
      <c r="G160" s="204">
        <f>'Прил.7 Прогр.2016'!E377</f>
        <v>0</v>
      </c>
    </row>
    <row r="161" spans="1:7" ht="47.25">
      <c r="A161" s="51" t="s">
        <v>747</v>
      </c>
      <c r="B161" s="52" t="s">
        <v>29</v>
      </c>
      <c r="C161" s="106" t="s">
        <v>181</v>
      </c>
      <c r="D161" s="106" t="s">
        <v>299</v>
      </c>
      <c r="E161" s="105" t="s">
        <v>748</v>
      </c>
      <c r="F161" s="83"/>
      <c r="G161" s="163">
        <f>G163</f>
        <v>63.6</v>
      </c>
    </row>
    <row r="162" spans="1:7" ht="15.75">
      <c r="A162" s="2" t="s">
        <v>750</v>
      </c>
      <c r="B162" s="52" t="s">
        <v>29</v>
      </c>
      <c r="C162" s="106" t="s">
        <v>181</v>
      </c>
      <c r="D162" s="106" t="s">
        <v>299</v>
      </c>
      <c r="E162" s="107" t="s">
        <v>751</v>
      </c>
      <c r="F162" s="105"/>
      <c r="G162" s="163">
        <f>G163</f>
        <v>63.6</v>
      </c>
    </row>
    <row r="163" spans="1:7" ht="15.75">
      <c r="A163" s="51" t="s">
        <v>749</v>
      </c>
      <c r="B163" s="52" t="s">
        <v>29</v>
      </c>
      <c r="C163" s="106" t="s">
        <v>181</v>
      </c>
      <c r="D163" s="106" t="s">
        <v>299</v>
      </c>
      <c r="E163" s="105" t="s">
        <v>752</v>
      </c>
      <c r="F163" s="105"/>
      <c r="G163" s="163">
        <f>G164</f>
        <v>63.6</v>
      </c>
    </row>
    <row r="164" spans="1:7" ht="31.5">
      <c r="A164" s="138" t="s">
        <v>778</v>
      </c>
      <c r="B164" s="52" t="s">
        <v>29</v>
      </c>
      <c r="C164" s="106" t="s">
        <v>181</v>
      </c>
      <c r="D164" s="106" t="s">
        <v>299</v>
      </c>
      <c r="E164" s="105" t="s">
        <v>752</v>
      </c>
      <c r="F164" s="105">
        <v>240</v>
      </c>
      <c r="G164" s="163">
        <v>63.6</v>
      </c>
    </row>
    <row r="165" spans="1:7" ht="15.75">
      <c r="A165" s="74" t="s">
        <v>3</v>
      </c>
      <c r="B165" s="52" t="s">
        <v>29</v>
      </c>
      <c r="C165" s="106" t="s">
        <v>181</v>
      </c>
      <c r="D165" s="106" t="s">
        <v>182</v>
      </c>
      <c r="E165" s="136"/>
      <c r="F165" s="136"/>
      <c r="G165" s="163">
        <f>G166+G172+G175</f>
        <v>4220</v>
      </c>
    </row>
    <row r="166" spans="1:7" ht="50.25" customHeight="1">
      <c r="A166" s="140" t="s">
        <v>447</v>
      </c>
      <c r="B166" s="52" t="s">
        <v>29</v>
      </c>
      <c r="C166" s="106" t="s">
        <v>181</v>
      </c>
      <c r="D166" s="106" t="s">
        <v>182</v>
      </c>
      <c r="E166" s="105" t="s">
        <v>590</v>
      </c>
      <c r="F166" s="136"/>
      <c r="G166" s="163">
        <f>G167</f>
        <v>375</v>
      </c>
    </row>
    <row r="167" spans="1:7" ht="19.5" customHeight="1">
      <c r="A167" s="57" t="s">
        <v>587</v>
      </c>
      <c r="B167" s="52" t="s">
        <v>29</v>
      </c>
      <c r="C167" s="106" t="s">
        <v>181</v>
      </c>
      <c r="D167" s="106" t="s">
        <v>182</v>
      </c>
      <c r="E167" s="105" t="s">
        <v>588</v>
      </c>
      <c r="F167" s="136"/>
      <c r="G167" s="163">
        <f>G168+G170</f>
        <v>375</v>
      </c>
    </row>
    <row r="168" spans="1:7" ht="31.5">
      <c r="A168" s="140" t="s">
        <v>183</v>
      </c>
      <c r="B168" s="52" t="s">
        <v>29</v>
      </c>
      <c r="C168" s="106" t="s">
        <v>181</v>
      </c>
      <c r="D168" s="106" t="s">
        <v>182</v>
      </c>
      <c r="E168" s="105" t="s">
        <v>592</v>
      </c>
      <c r="F168" s="136"/>
      <c r="G168" s="163">
        <f>G169</f>
        <v>375</v>
      </c>
    </row>
    <row r="169" spans="1:7" ht="31.5">
      <c r="A169" s="138" t="s">
        <v>778</v>
      </c>
      <c r="B169" s="52" t="s">
        <v>29</v>
      </c>
      <c r="C169" s="106" t="s">
        <v>181</v>
      </c>
      <c r="D169" s="106" t="s">
        <v>182</v>
      </c>
      <c r="E169" s="105" t="s">
        <v>592</v>
      </c>
      <c r="F169" s="136" t="s">
        <v>779</v>
      </c>
      <c r="G169" s="163">
        <v>375</v>
      </c>
    </row>
    <row r="170" spans="1:7" ht="31.5" hidden="1">
      <c r="A170" s="140" t="s">
        <v>188</v>
      </c>
      <c r="B170" s="52" t="s">
        <v>29</v>
      </c>
      <c r="C170" s="106" t="s">
        <v>181</v>
      </c>
      <c r="D170" s="106" t="s">
        <v>182</v>
      </c>
      <c r="E170" s="143" t="s">
        <v>189</v>
      </c>
      <c r="F170" s="143"/>
      <c r="G170" s="204">
        <f>G171</f>
        <v>0</v>
      </c>
    </row>
    <row r="171" spans="1:7" ht="31.5" hidden="1">
      <c r="A171" s="140" t="s">
        <v>169</v>
      </c>
      <c r="B171" s="52" t="s">
        <v>29</v>
      </c>
      <c r="C171" s="106" t="s">
        <v>181</v>
      </c>
      <c r="D171" s="106" t="s">
        <v>182</v>
      </c>
      <c r="E171" s="143" t="s">
        <v>189</v>
      </c>
      <c r="F171" s="143">
        <v>244</v>
      </c>
      <c r="G171" s="204">
        <v>0</v>
      </c>
    </row>
    <row r="172" spans="1:7" ht="50.25" customHeight="1" hidden="1">
      <c r="A172" s="140" t="s">
        <v>316</v>
      </c>
      <c r="B172" s="52" t="s">
        <v>29</v>
      </c>
      <c r="C172" s="106" t="s">
        <v>181</v>
      </c>
      <c r="D172" s="106" t="s">
        <v>182</v>
      </c>
      <c r="E172" s="143" t="s">
        <v>317</v>
      </c>
      <c r="F172" s="136"/>
      <c r="G172" s="204">
        <f>G173</f>
        <v>0</v>
      </c>
    </row>
    <row r="173" spans="1:7" ht="16.5" customHeight="1" hidden="1">
      <c r="A173" s="140" t="s">
        <v>318</v>
      </c>
      <c r="B173" s="52" t="s">
        <v>29</v>
      </c>
      <c r="C173" s="106" t="s">
        <v>181</v>
      </c>
      <c r="D173" s="106" t="s">
        <v>182</v>
      </c>
      <c r="E173" s="136" t="s">
        <v>319</v>
      </c>
      <c r="F173" s="136"/>
      <c r="G173" s="204">
        <f>G174</f>
        <v>0</v>
      </c>
    </row>
    <row r="174" spans="1:7" ht="15.75" hidden="1">
      <c r="A174" s="74" t="s">
        <v>220</v>
      </c>
      <c r="B174" s="52" t="s">
        <v>29</v>
      </c>
      <c r="C174" s="106" t="s">
        <v>181</v>
      </c>
      <c r="D174" s="106" t="s">
        <v>182</v>
      </c>
      <c r="E174" s="136" t="s">
        <v>319</v>
      </c>
      <c r="F174" s="136" t="s">
        <v>371</v>
      </c>
      <c r="G174" s="204">
        <v>0</v>
      </c>
    </row>
    <row r="175" spans="1:7" ht="51" customHeight="1">
      <c r="A175" s="138" t="s">
        <v>171</v>
      </c>
      <c r="B175" s="52" t="s">
        <v>29</v>
      </c>
      <c r="C175" s="106" t="s">
        <v>181</v>
      </c>
      <c r="D175" s="106" t="s">
        <v>182</v>
      </c>
      <c r="E175" s="83" t="s">
        <v>729</v>
      </c>
      <c r="F175" s="136"/>
      <c r="G175" s="163">
        <f>G176</f>
        <v>3845</v>
      </c>
    </row>
    <row r="176" spans="1:7" ht="18.75" customHeight="1">
      <c r="A176" s="138" t="s">
        <v>173</v>
      </c>
      <c r="B176" s="52" t="s">
        <v>29</v>
      </c>
      <c r="C176" s="106" t="s">
        <v>181</v>
      </c>
      <c r="D176" s="106" t="s">
        <v>182</v>
      </c>
      <c r="E176" s="83" t="s">
        <v>728</v>
      </c>
      <c r="F176" s="136"/>
      <c r="G176" s="163">
        <f>G178+G180</f>
        <v>3845</v>
      </c>
    </row>
    <row r="177" spans="1:7" ht="18.75" customHeight="1">
      <c r="A177" s="138" t="s">
        <v>173</v>
      </c>
      <c r="B177" s="52" t="s">
        <v>29</v>
      </c>
      <c r="C177" s="106" t="s">
        <v>181</v>
      </c>
      <c r="D177" s="106" t="s">
        <v>182</v>
      </c>
      <c r="E177" s="105" t="s">
        <v>727</v>
      </c>
      <c r="F177" s="136"/>
      <c r="G177" s="163"/>
    </row>
    <row r="178" spans="1:7" ht="61.5" customHeight="1">
      <c r="A178" s="138" t="s">
        <v>352</v>
      </c>
      <c r="B178" s="52" t="s">
        <v>29</v>
      </c>
      <c r="C178" s="106" t="s">
        <v>181</v>
      </c>
      <c r="D178" s="106" t="s">
        <v>182</v>
      </c>
      <c r="E178" s="83" t="s">
        <v>736</v>
      </c>
      <c r="F178" s="136"/>
      <c r="G178" s="163">
        <f>G179</f>
        <v>100</v>
      </c>
    </row>
    <row r="179" spans="1:7" ht="31.5">
      <c r="A179" s="138" t="s">
        <v>778</v>
      </c>
      <c r="B179" s="52" t="s">
        <v>29</v>
      </c>
      <c r="C179" s="106" t="s">
        <v>181</v>
      </c>
      <c r="D179" s="106" t="s">
        <v>182</v>
      </c>
      <c r="E179" s="83" t="s">
        <v>736</v>
      </c>
      <c r="F179" s="136" t="s">
        <v>779</v>
      </c>
      <c r="G179" s="163">
        <v>100</v>
      </c>
    </row>
    <row r="180" spans="1:7" ht="69" customHeight="1">
      <c r="A180" s="138" t="s">
        <v>354</v>
      </c>
      <c r="B180" s="52" t="s">
        <v>29</v>
      </c>
      <c r="C180" s="106" t="s">
        <v>181</v>
      </c>
      <c r="D180" s="106" t="s">
        <v>182</v>
      </c>
      <c r="E180" s="83" t="s">
        <v>737</v>
      </c>
      <c r="F180" s="136"/>
      <c r="G180" s="163">
        <f>G181</f>
        <v>3745</v>
      </c>
    </row>
    <row r="181" spans="1:7" ht="31.5">
      <c r="A181" s="138" t="s">
        <v>778</v>
      </c>
      <c r="B181" s="52" t="s">
        <v>29</v>
      </c>
      <c r="C181" s="106" t="s">
        <v>181</v>
      </c>
      <c r="D181" s="106" t="s">
        <v>182</v>
      </c>
      <c r="E181" s="83" t="s">
        <v>737</v>
      </c>
      <c r="F181" s="136" t="s">
        <v>779</v>
      </c>
      <c r="G181" s="163">
        <v>3745</v>
      </c>
    </row>
    <row r="182" spans="1:7" ht="15.75">
      <c r="A182" s="134" t="s">
        <v>386</v>
      </c>
      <c r="B182" s="49" t="s">
        <v>29</v>
      </c>
      <c r="C182" s="102" t="s">
        <v>185</v>
      </c>
      <c r="D182" s="102" t="s">
        <v>769</v>
      </c>
      <c r="E182" s="135"/>
      <c r="F182" s="135"/>
      <c r="G182" s="167">
        <f>G183+G193+G209+G237</f>
        <v>18506.699999999997</v>
      </c>
    </row>
    <row r="183" spans="1:7" ht="15.75">
      <c r="A183" s="74" t="s">
        <v>4</v>
      </c>
      <c r="B183" s="52" t="s">
        <v>29</v>
      </c>
      <c r="C183" s="106" t="s">
        <v>185</v>
      </c>
      <c r="D183" s="106" t="s">
        <v>158</v>
      </c>
      <c r="E183" s="136"/>
      <c r="F183" s="136"/>
      <c r="G183" s="163">
        <f>G184+G190</f>
        <v>8442.8</v>
      </c>
    </row>
    <row r="184" spans="1:7" ht="50.25" customHeight="1">
      <c r="A184" s="140" t="s">
        <v>440</v>
      </c>
      <c r="B184" s="52" t="s">
        <v>29</v>
      </c>
      <c r="C184" s="106" t="s">
        <v>185</v>
      </c>
      <c r="D184" s="106" t="s">
        <v>158</v>
      </c>
      <c r="E184" s="105" t="s">
        <v>590</v>
      </c>
      <c r="F184" s="136"/>
      <c r="G184" s="163">
        <f>G185+G188</f>
        <v>2258</v>
      </c>
    </row>
    <row r="185" spans="1:7" ht="17.25" customHeight="1" hidden="1">
      <c r="A185" s="74" t="s">
        <v>193</v>
      </c>
      <c r="B185" s="52" t="s">
        <v>29</v>
      </c>
      <c r="C185" s="106" t="s">
        <v>185</v>
      </c>
      <c r="D185" s="106" t="s">
        <v>158</v>
      </c>
      <c r="E185" s="143" t="s">
        <v>411</v>
      </c>
      <c r="F185" s="136"/>
      <c r="G185" s="163">
        <f>G186</f>
        <v>0</v>
      </c>
    </row>
    <row r="186" spans="1:7" ht="36" customHeight="1" hidden="1">
      <c r="A186" s="74" t="s">
        <v>194</v>
      </c>
      <c r="B186" s="52" t="s">
        <v>29</v>
      </c>
      <c r="C186" s="106" t="s">
        <v>185</v>
      </c>
      <c r="D186" s="106" t="s">
        <v>158</v>
      </c>
      <c r="E186" s="143" t="s">
        <v>411</v>
      </c>
      <c r="F186" s="136" t="s">
        <v>387</v>
      </c>
      <c r="G186" s="163">
        <v>0</v>
      </c>
    </row>
    <row r="187" spans="1:7" ht="18.75" customHeight="1">
      <c r="A187" s="2" t="s">
        <v>602</v>
      </c>
      <c r="B187" s="52" t="s">
        <v>29</v>
      </c>
      <c r="C187" s="106" t="s">
        <v>185</v>
      </c>
      <c r="D187" s="106" t="s">
        <v>158</v>
      </c>
      <c r="E187" s="105" t="s">
        <v>601</v>
      </c>
      <c r="F187" s="136"/>
      <c r="G187" s="163">
        <f>G188</f>
        <v>2258</v>
      </c>
    </row>
    <row r="188" spans="1:7" ht="31.5">
      <c r="A188" s="74" t="s">
        <v>195</v>
      </c>
      <c r="B188" s="52" t="s">
        <v>29</v>
      </c>
      <c r="C188" s="106" t="s">
        <v>185</v>
      </c>
      <c r="D188" s="106" t="s">
        <v>158</v>
      </c>
      <c r="E188" s="105" t="s">
        <v>603</v>
      </c>
      <c r="F188" s="136"/>
      <c r="G188" s="163">
        <f>G189</f>
        <v>2258</v>
      </c>
    </row>
    <row r="189" spans="1:7" ht="31.5">
      <c r="A189" s="138" t="s">
        <v>778</v>
      </c>
      <c r="B189" s="52" t="s">
        <v>29</v>
      </c>
      <c r="C189" s="106" t="s">
        <v>185</v>
      </c>
      <c r="D189" s="106" t="s">
        <v>158</v>
      </c>
      <c r="E189" s="105" t="s">
        <v>603</v>
      </c>
      <c r="F189" s="136" t="s">
        <v>779</v>
      </c>
      <c r="G189" s="163">
        <v>2258</v>
      </c>
    </row>
    <row r="190" spans="1:7" ht="15.75">
      <c r="A190" s="51" t="s">
        <v>173</v>
      </c>
      <c r="B190" s="52" t="s">
        <v>29</v>
      </c>
      <c r="C190" s="106" t="s">
        <v>185</v>
      </c>
      <c r="D190" s="106" t="s">
        <v>158</v>
      </c>
      <c r="E190" s="105" t="s">
        <v>727</v>
      </c>
      <c r="F190" s="161"/>
      <c r="G190" s="163">
        <f>G191</f>
        <v>6184.8</v>
      </c>
    </row>
    <row r="191" spans="1:7" ht="31.5">
      <c r="A191" s="11" t="s">
        <v>804</v>
      </c>
      <c r="B191" s="52" t="s">
        <v>29</v>
      </c>
      <c r="C191" s="106" t="s">
        <v>185</v>
      </c>
      <c r="D191" s="106" t="s">
        <v>158</v>
      </c>
      <c r="E191" s="105" t="s">
        <v>799</v>
      </c>
      <c r="F191" s="83"/>
      <c r="G191" s="163">
        <f>G192</f>
        <v>6184.8</v>
      </c>
    </row>
    <row r="192" spans="1:7" ht="15.75">
      <c r="A192" s="11" t="s">
        <v>780</v>
      </c>
      <c r="B192" s="52" t="s">
        <v>29</v>
      </c>
      <c r="C192" s="106" t="s">
        <v>185</v>
      </c>
      <c r="D192" s="106" t="s">
        <v>158</v>
      </c>
      <c r="E192" s="105" t="s">
        <v>799</v>
      </c>
      <c r="F192" s="162">
        <v>410</v>
      </c>
      <c r="G192" s="163">
        <v>6184.8</v>
      </c>
    </row>
    <row r="193" spans="1:7" ht="15.75">
      <c r="A193" s="74" t="s">
        <v>5</v>
      </c>
      <c r="B193" s="52" t="s">
        <v>29</v>
      </c>
      <c r="C193" s="106" t="s">
        <v>185</v>
      </c>
      <c r="D193" s="106" t="s">
        <v>190</v>
      </c>
      <c r="E193" s="136"/>
      <c r="F193" s="136"/>
      <c r="G193" s="163">
        <f>G194+G202</f>
        <v>4008</v>
      </c>
    </row>
    <row r="194" spans="1:7" ht="49.5" customHeight="1">
      <c r="A194" s="140" t="s">
        <v>444</v>
      </c>
      <c r="B194" s="52" t="s">
        <v>29</v>
      </c>
      <c r="C194" s="106" t="s">
        <v>185</v>
      </c>
      <c r="D194" s="106" t="s">
        <v>190</v>
      </c>
      <c r="E194" s="105" t="s">
        <v>590</v>
      </c>
      <c r="F194" s="136"/>
      <c r="G194" s="163">
        <f>G199+G196</f>
        <v>3458</v>
      </c>
    </row>
    <row r="195" spans="1:7" ht="34.5" customHeight="1">
      <c r="A195" s="2" t="s">
        <v>594</v>
      </c>
      <c r="B195" s="52" t="s">
        <v>29</v>
      </c>
      <c r="C195" s="106" t="s">
        <v>185</v>
      </c>
      <c r="D195" s="106" t="s">
        <v>190</v>
      </c>
      <c r="E195" s="105" t="s">
        <v>595</v>
      </c>
      <c r="F195" s="136"/>
      <c r="G195" s="163">
        <f>G196+G199</f>
        <v>3458</v>
      </c>
    </row>
    <row r="196" spans="1:7" ht="31.5">
      <c r="A196" s="150" t="s">
        <v>188</v>
      </c>
      <c r="B196" s="52" t="s">
        <v>29</v>
      </c>
      <c r="C196" s="106" t="s">
        <v>185</v>
      </c>
      <c r="D196" s="106" t="s">
        <v>190</v>
      </c>
      <c r="E196" s="105" t="s">
        <v>596</v>
      </c>
      <c r="F196" s="136"/>
      <c r="G196" s="163">
        <f>G198+G197</f>
        <v>1808</v>
      </c>
    </row>
    <row r="197" spans="1:7" ht="31.5" hidden="1">
      <c r="A197" s="74" t="s">
        <v>187</v>
      </c>
      <c r="B197" s="52" t="s">
        <v>29</v>
      </c>
      <c r="C197" s="106" t="s">
        <v>185</v>
      </c>
      <c r="D197" s="106" t="s">
        <v>190</v>
      </c>
      <c r="E197" s="143" t="s">
        <v>409</v>
      </c>
      <c r="F197" s="136" t="s">
        <v>388</v>
      </c>
      <c r="G197" s="163">
        <v>0</v>
      </c>
    </row>
    <row r="198" spans="1:7" ht="18" customHeight="1">
      <c r="A198" s="11" t="s">
        <v>780</v>
      </c>
      <c r="B198" s="52" t="s">
        <v>29</v>
      </c>
      <c r="C198" s="106" t="s">
        <v>185</v>
      </c>
      <c r="D198" s="106" t="s">
        <v>190</v>
      </c>
      <c r="E198" s="105" t="s">
        <v>596</v>
      </c>
      <c r="F198" s="136" t="s">
        <v>781</v>
      </c>
      <c r="G198" s="61">
        <v>1808</v>
      </c>
    </row>
    <row r="199" spans="1:7" ht="31.5">
      <c r="A199" s="74" t="s">
        <v>192</v>
      </c>
      <c r="B199" s="52" t="s">
        <v>29</v>
      </c>
      <c r="C199" s="106" t="s">
        <v>185</v>
      </c>
      <c r="D199" s="106" t="s">
        <v>190</v>
      </c>
      <c r="E199" s="105" t="s">
        <v>597</v>
      </c>
      <c r="F199" s="136"/>
      <c r="G199" s="163">
        <f>G200</f>
        <v>1650</v>
      </c>
    </row>
    <row r="200" spans="1:7" ht="31.5">
      <c r="A200" s="138" t="s">
        <v>778</v>
      </c>
      <c r="B200" s="52" t="s">
        <v>29</v>
      </c>
      <c r="C200" s="106" t="s">
        <v>185</v>
      </c>
      <c r="D200" s="106" t="s">
        <v>190</v>
      </c>
      <c r="E200" s="105" t="s">
        <v>597</v>
      </c>
      <c r="F200" s="136" t="s">
        <v>779</v>
      </c>
      <c r="G200" s="61">
        <v>1650</v>
      </c>
    </row>
    <row r="201" spans="1:7" ht="47.25">
      <c r="A201" s="138" t="s">
        <v>171</v>
      </c>
      <c r="B201" s="52" t="s">
        <v>29</v>
      </c>
      <c r="C201" s="106" t="s">
        <v>185</v>
      </c>
      <c r="D201" s="106" t="s">
        <v>190</v>
      </c>
      <c r="E201" s="83" t="s">
        <v>729</v>
      </c>
      <c r="F201" s="136"/>
      <c r="G201" s="61">
        <f>G202</f>
        <v>550</v>
      </c>
    </row>
    <row r="202" spans="1:7" ht="15.75">
      <c r="A202" s="51" t="s">
        <v>173</v>
      </c>
      <c r="B202" s="52" t="s">
        <v>29</v>
      </c>
      <c r="C202" s="106" t="s">
        <v>185</v>
      </c>
      <c r="D202" s="106" t="s">
        <v>190</v>
      </c>
      <c r="E202" s="83" t="s">
        <v>728</v>
      </c>
      <c r="F202" s="136"/>
      <c r="G202" s="61">
        <f>G204+G206</f>
        <v>550</v>
      </c>
    </row>
    <row r="203" spans="1:7" ht="15.75">
      <c r="A203" s="51" t="s">
        <v>173</v>
      </c>
      <c r="B203" s="52" t="s">
        <v>29</v>
      </c>
      <c r="C203" s="106" t="s">
        <v>185</v>
      </c>
      <c r="D203" s="106" t="s">
        <v>190</v>
      </c>
      <c r="E203" s="105" t="s">
        <v>727</v>
      </c>
      <c r="F203" s="136"/>
      <c r="G203" s="61">
        <f>G204+G206</f>
        <v>550</v>
      </c>
    </row>
    <row r="204" spans="1:7" ht="31.5">
      <c r="A204" s="11" t="s">
        <v>420</v>
      </c>
      <c r="B204" s="52" t="s">
        <v>29</v>
      </c>
      <c r="C204" s="106" t="s">
        <v>185</v>
      </c>
      <c r="D204" s="106" t="s">
        <v>190</v>
      </c>
      <c r="E204" s="83" t="s">
        <v>739</v>
      </c>
      <c r="F204" s="162"/>
      <c r="G204" s="61">
        <f>G205</f>
        <v>500</v>
      </c>
    </row>
    <row r="205" spans="1:7" ht="31.5">
      <c r="A205" s="11" t="s">
        <v>194</v>
      </c>
      <c r="B205" s="52" t="s">
        <v>29</v>
      </c>
      <c r="C205" s="106" t="s">
        <v>185</v>
      </c>
      <c r="D205" s="106" t="s">
        <v>190</v>
      </c>
      <c r="E205" s="83" t="s">
        <v>739</v>
      </c>
      <c r="F205" s="162">
        <v>810</v>
      </c>
      <c r="G205" s="61">
        <f>'Прил.7 Прогр.2016'!E357</f>
        <v>500</v>
      </c>
    </row>
    <row r="206" spans="1:7" ht="15.75">
      <c r="A206" s="11" t="s">
        <v>404</v>
      </c>
      <c r="B206" s="52" t="s">
        <v>29</v>
      </c>
      <c r="C206" s="106" t="s">
        <v>185</v>
      </c>
      <c r="D206" s="106" t="s">
        <v>190</v>
      </c>
      <c r="E206" s="83" t="s">
        <v>740</v>
      </c>
      <c r="F206" s="162"/>
      <c r="G206" s="61">
        <f>G207+G208</f>
        <v>50</v>
      </c>
    </row>
    <row r="207" spans="1:7" ht="31.5" hidden="1">
      <c r="A207" s="11" t="s">
        <v>194</v>
      </c>
      <c r="B207" s="52" t="s">
        <v>29</v>
      </c>
      <c r="C207" s="106" t="s">
        <v>185</v>
      </c>
      <c r="D207" s="106" t="s">
        <v>190</v>
      </c>
      <c r="E207" s="83" t="s">
        <v>740</v>
      </c>
      <c r="F207" s="162">
        <v>810</v>
      </c>
      <c r="G207" s="61">
        <f>'Прил.7 Прогр.2016'!E363</f>
        <v>0</v>
      </c>
    </row>
    <row r="208" spans="1:7" ht="31.5">
      <c r="A208" s="138" t="s">
        <v>778</v>
      </c>
      <c r="B208" s="52" t="s">
        <v>29</v>
      </c>
      <c r="C208" s="106" t="s">
        <v>185</v>
      </c>
      <c r="D208" s="106" t="s">
        <v>190</v>
      </c>
      <c r="E208" s="83" t="s">
        <v>740</v>
      </c>
      <c r="F208" s="162">
        <v>240</v>
      </c>
      <c r="G208" s="61">
        <v>50</v>
      </c>
    </row>
    <row r="209" spans="1:7" ht="15.75">
      <c r="A209" s="74" t="s">
        <v>6</v>
      </c>
      <c r="B209" s="52" t="s">
        <v>29</v>
      </c>
      <c r="C209" s="106" t="s">
        <v>185</v>
      </c>
      <c r="D209" s="106" t="s">
        <v>159</v>
      </c>
      <c r="E209" s="151"/>
      <c r="F209" s="136"/>
      <c r="G209" s="163">
        <f>G210+G217+G222+G231</f>
        <v>6055.9</v>
      </c>
    </row>
    <row r="210" spans="1:7" ht="45.75" customHeight="1">
      <c r="A210" s="140" t="s">
        <v>440</v>
      </c>
      <c r="B210" s="52" t="s">
        <v>29</v>
      </c>
      <c r="C210" s="106" t="s">
        <v>185</v>
      </c>
      <c r="D210" s="106" t="s">
        <v>159</v>
      </c>
      <c r="E210" s="105" t="s">
        <v>590</v>
      </c>
      <c r="F210" s="136"/>
      <c r="G210" s="163">
        <f>G212+G215</f>
        <v>2800</v>
      </c>
    </row>
    <row r="211" spans="1:7" ht="19.5" customHeight="1">
      <c r="A211" s="57" t="s">
        <v>589</v>
      </c>
      <c r="B211" s="52" t="s">
        <v>29</v>
      </c>
      <c r="C211" s="106" t="s">
        <v>185</v>
      </c>
      <c r="D211" s="106" t="s">
        <v>159</v>
      </c>
      <c r="E211" s="105" t="s">
        <v>591</v>
      </c>
      <c r="F211" s="136"/>
      <c r="G211" s="163"/>
    </row>
    <row r="212" spans="1:7" ht="15.75" customHeight="1">
      <c r="A212" s="140" t="s">
        <v>186</v>
      </c>
      <c r="B212" s="52" t="s">
        <v>29</v>
      </c>
      <c r="C212" s="106" t="s">
        <v>185</v>
      </c>
      <c r="D212" s="106" t="s">
        <v>159</v>
      </c>
      <c r="E212" s="105" t="s">
        <v>593</v>
      </c>
      <c r="F212" s="136"/>
      <c r="G212" s="163">
        <f>G213</f>
        <v>2800</v>
      </c>
    </row>
    <row r="213" spans="1:7" ht="31.5">
      <c r="A213" s="138" t="s">
        <v>778</v>
      </c>
      <c r="B213" s="52" t="s">
        <v>29</v>
      </c>
      <c r="C213" s="106" t="s">
        <v>185</v>
      </c>
      <c r="D213" s="106" t="s">
        <v>159</v>
      </c>
      <c r="E213" s="105" t="s">
        <v>593</v>
      </c>
      <c r="F213" s="136" t="s">
        <v>779</v>
      </c>
      <c r="G213" s="163">
        <v>2800</v>
      </c>
    </row>
    <row r="214" spans="1:7" ht="15.75" hidden="1">
      <c r="A214" s="2" t="s">
        <v>598</v>
      </c>
      <c r="B214" s="52" t="s">
        <v>29</v>
      </c>
      <c r="C214" s="106" t="s">
        <v>185</v>
      </c>
      <c r="D214" s="106" t="s">
        <v>159</v>
      </c>
      <c r="E214" s="105" t="s">
        <v>599</v>
      </c>
      <c r="F214" s="136"/>
      <c r="G214" s="163">
        <f>G215</f>
        <v>0</v>
      </c>
    </row>
    <row r="215" spans="1:7" ht="18" customHeight="1" hidden="1">
      <c r="A215" s="74" t="s">
        <v>193</v>
      </c>
      <c r="B215" s="52" t="s">
        <v>29</v>
      </c>
      <c r="C215" s="106" t="s">
        <v>185</v>
      </c>
      <c r="D215" s="106" t="s">
        <v>159</v>
      </c>
      <c r="E215" s="105" t="s">
        <v>600</v>
      </c>
      <c r="F215" s="136"/>
      <c r="G215" s="163">
        <f>G216</f>
        <v>0</v>
      </c>
    </row>
    <row r="216" spans="1:7" ht="31.5" hidden="1">
      <c r="A216" s="74" t="s">
        <v>169</v>
      </c>
      <c r="B216" s="52" t="s">
        <v>29</v>
      </c>
      <c r="C216" s="106" t="s">
        <v>185</v>
      </c>
      <c r="D216" s="106" t="s">
        <v>159</v>
      </c>
      <c r="E216" s="105" t="s">
        <v>600</v>
      </c>
      <c r="F216" s="136" t="s">
        <v>370</v>
      </c>
      <c r="G216" s="163">
        <v>0</v>
      </c>
    </row>
    <row r="217" spans="1:7" ht="49.5" customHeight="1">
      <c r="A217" s="74" t="s">
        <v>441</v>
      </c>
      <c r="B217" s="52" t="s">
        <v>29</v>
      </c>
      <c r="C217" s="106" t="s">
        <v>185</v>
      </c>
      <c r="D217" s="106" t="s">
        <v>159</v>
      </c>
      <c r="E217" s="105" t="s">
        <v>614</v>
      </c>
      <c r="F217" s="136"/>
      <c r="G217" s="163">
        <f>G218</f>
        <v>80</v>
      </c>
    </row>
    <row r="218" spans="1:7" ht="48.75" customHeight="1">
      <c r="A218" s="139" t="s">
        <v>200</v>
      </c>
      <c r="B218" s="52" t="s">
        <v>29</v>
      </c>
      <c r="C218" s="106" t="s">
        <v>185</v>
      </c>
      <c r="D218" s="106" t="s">
        <v>159</v>
      </c>
      <c r="E218" s="105" t="s">
        <v>605</v>
      </c>
      <c r="F218" s="136"/>
      <c r="G218" s="163">
        <f>G220</f>
        <v>80</v>
      </c>
    </row>
    <row r="219" spans="1:7" ht="17.25" customHeight="1">
      <c r="A219" s="2" t="s">
        <v>611</v>
      </c>
      <c r="B219" s="52" t="s">
        <v>29</v>
      </c>
      <c r="C219" s="106" t="s">
        <v>185</v>
      </c>
      <c r="D219" s="106" t="s">
        <v>159</v>
      </c>
      <c r="E219" s="105" t="s">
        <v>612</v>
      </c>
      <c r="F219" s="136"/>
      <c r="G219" s="163"/>
    </row>
    <row r="220" spans="1:7" ht="15.75">
      <c r="A220" s="74" t="s">
        <v>210</v>
      </c>
      <c r="B220" s="52" t="s">
        <v>29</v>
      </c>
      <c r="C220" s="106" t="s">
        <v>185</v>
      </c>
      <c r="D220" s="106" t="s">
        <v>159</v>
      </c>
      <c r="E220" s="105" t="s">
        <v>613</v>
      </c>
      <c r="F220" s="136"/>
      <c r="G220" s="163">
        <f>G221</f>
        <v>80</v>
      </c>
    </row>
    <row r="221" spans="1:7" ht="31.5">
      <c r="A221" s="138" t="s">
        <v>778</v>
      </c>
      <c r="B221" s="52" t="s">
        <v>29</v>
      </c>
      <c r="C221" s="106" t="s">
        <v>185</v>
      </c>
      <c r="D221" s="106" t="s">
        <v>159</v>
      </c>
      <c r="E221" s="105" t="s">
        <v>613</v>
      </c>
      <c r="F221" s="136" t="s">
        <v>779</v>
      </c>
      <c r="G221" s="163">
        <v>80</v>
      </c>
    </row>
    <row r="222" spans="1:7" ht="51" customHeight="1">
      <c r="A222" s="74" t="s">
        <v>772</v>
      </c>
      <c r="B222" s="52" t="s">
        <v>29</v>
      </c>
      <c r="C222" s="106" t="s">
        <v>185</v>
      </c>
      <c r="D222" s="106" t="s">
        <v>159</v>
      </c>
      <c r="E222" s="105" t="s">
        <v>707</v>
      </c>
      <c r="F222" s="136"/>
      <c r="G222" s="163">
        <f>G224+G227</f>
        <v>3125.8999999999996</v>
      </c>
    </row>
    <row r="223" spans="1:7" ht="18" customHeight="1">
      <c r="A223" s="2" t="s">
        <v>704</v>
      </c>
      <c r="B223" s="52" t="s">
        <v>29</v>
      </c>
      <c r="C223" s="106" t="s">
        <v>185</v>
      </c>
      <c r="D223" s="106" t="s">
        <v>159</v>
      </c>
      <c r="E223" s="105" t="s">
        <v>709</v>
      </c>
      <c r="F223" s="136"/>
      <c r="G223" s="163"/>
    </row>
    <row r="224" spans="1:7" ht="15.75">
      <c r="A224" s="148" t="s">
        <v>309</v>
      </c>
      <c r="B224" s="52" t="s">
        <v>29</v>
      </c>
      <c r="C224" s="106" t="s">
        <v>185</v>
      </c>
      <c r="D224" s="106" t="s">
        <v>159</v>
      </c>
      <c r="E224" s="105" t="s">
        <v>708</v>
      </c>
      <c r="F224" s="136"/>
      <c r="G224" s="163">
        <f>G225</f>
        <v>324.7</v>
      </c>
    </row>
    <row r="225" spans="1:7" ht="31.5">
      <c r="A225" s="138" t="s">
        <v>778</v>
      </c>
      <c r="B225" s="52" t="s">
        <v>29</v>
      </c>
      <c r="C225" s="106" t="s">
        <v>185</v>
      </c>
      <c r="D225" s="106" t="s">
        <v>159</v>
      </c>
      <c r="E225" s="105" t="s">
        <v>708</v>
      </c>
      <c r="F225" s="136" t="s">
        <v>779</v>
      </c>
      <c r="G225" s="163">
        <v>324.7</v>
      </c>
    </row>
    <row r="226" spans="1:7" ht="15.75">
      <c r="A226" s="2" t="s">
        <v>706</v>
      </c>
      <c r="B226" s="52" t="s">
        <v>29</v>
      </c>
      <c r="C226" s="106" t="s">
        <v>185</v>
      </c>
      <c r="D226" s="106" t="s">
        <v>159</v>
      </c>
      <c r="E226" s="105" t="s">
        <v>711</v>
      </c>
      <c r="F226" s="136"/>
      <c r="G226" s="163"/>
    </row>
    <row r="227" spans="1:7" ht="15.75">
      <c r="A227" s="148" t="s">
        <v>313</v>
      </c>
      <c r="B227" s="52" t="s">
        <v>29</v>
      </c>
      <c r="C227" s="106" t="s">
        <v>185</v>
      </c>
      <c r="D227" s="106" t="s">
        <v>159</v>
      </c>
      <c r="E227" s="105" t="s">
        <v>713</v>
      </c>
      <c r="F227" s="136"/>
      <c r="G227" s="163">
        <f>G228+G229</f>
        <v>2801.2</v>
      </c>
    </row>
    <row r="228" spans="1:7" ht="31.5" hidden="1">
      <c r="A228" s="74" t="s">
        <v>187</v>
      </c>
      <c r="B228" s="52" t="s">
        <v>29</v>
      </c>
      <c r="C228" s="106" t="s">
        <v>185</v>
      </c>
      <c r="D228" s="106" t="s">
        <v>159</v>
      </c>
      <c r="E228" s="143" t="s">
        <v>314</v>
      </c>
      <c r="F228" s="136" t="s">
        <v>388</v>
      </c>
      <c r="G228" s="163">
        <v>0</v>
      </c>
    </row>
    <row r="229" spans="1:7" ht="31.5">
      <c r="A229" s="138" t="s">
        <v>778</v>
      </c>
      <c r="B229" s="52" t="s">
        <v>29</v>
      </c>
      <c r="C229" s="106" t="s">
        <v>185</v>
      </c>
      <c r="D229" s="106" t="s">
        <v>159</v>
      </c>
      <c r="E229" s="105" t="s">
        <v>713</v>
      </c>
      <c r="F229" s="136" t="s">
        <v>779</v>
      </c>
      <c r="G229" s="163">
        <v>2801.2</v>
      </c>
    </row>
    <row r="230" spans="1:7" ht="47.25">
      <c r="A230" s="138" t="s">
        <v>171</v>
      </c>
      <c r="B230" s="52" t="s">
        <v>29</v>
      </c>
      <c r="C230" s="106" t="s">
        <v>185</v>
      </c>
      <c r="D230" s="106" t="s">
        <v>159</v>
      </c>
      <c r="E230" s="83" t="s">
        <v>729</v>
      </c>
      <c r="F230" s="136"/>
      <c r="G230" s="163">
        <f>G231</f>
        <v>50</v>
      </c>
    </row>
    <row r="231" spans="1:7" ht="15.75">
      <c r="A231" s="51" t="s">
        <v>173</v>
      </c>
      <c r="B231" s="52" t="s">
        <v>29</v>
      </c>
      <c r="C231" s="106" t="s">
        <v>185</v>
      </c>
      <c r="D231" s="106" t="s">
        <v>159</v>
      </c>
      <c r="E231" s="83" t="s">
        <v>728</v>
      </c>
      <c r="F231" s="136"/>
      <c r="G231" s="163">
        <f>G233+G235</f>
        <v>50</v>
      </c>
    </row>
    <row r="232" spans="1:7" ht="15.75">
      <c r="A232" s="51" t="s">
        <v>173</v>
      </c>
      <c r="B232" s="52" t="s">
        <v>29</v>
      </c>
      <c r="C232" s="106" t="s">
        <v>185</v>
      </c>
      <c r="D232" s="106" t="s">
        <v>159</v>
      </c>
      <c r="E232" s="105" t="s">
        <v>727</v>
      </c>
      <c r="F232" s="136"/>
      <c r="G232" s="163">
        <f>G233</f>
        <v>50</v>
      </c>
    </row>
    <row r="233" spans="1:7" ht="15.75">
      <c r="A233" s="11" t="s">
        <v>412</v>
      </c>
      <c r="B233" s="52" t="s">
        <v>29</v>
      </c>
      <c r="C233" s="106" t="s">
        <v>185</v>
      </c>
      <c r="D233" s="106" t="s">
        <v>159</v>
      </c>
      <c r="E233" s="83" t="s">
        <v>741</v>
      </c>
      <c r="F233" s="83"/>
      <c r="G233" s="163">
        <f>G234</f>
        <v>50</v>
      </c>
    </row>
    <row r="234" spans="1:7" ht="31.5">
      <c r="A234" s="138" t="s">
        <v>778</v>
      </c>
      <c r="B234" s="52" t="s">
        <v>29</v>
      </c>
      <c r="C234" s="106" t="s">
        <v>185</v>
      </c>
      <c r="D234" s="106" t="s">
        <v>159</v>
      </c>
      <c r="E234" s="83" t="s">
        <v>741</v>
      </c>
      <c r="F234" s="162">
        <v>240</v>
      </c>
      <c r="G234" s="163">
        <f>'Прил.7 Прогр.2016'!E368</f>
        <v>50</v>
      </c>
    </row>
    <row r="235" spans="1:7" ht="15.75" hidden="1">
      <c r="A235" s="11" t="s">
        <v>422</v>
      </c>
      <c r="B235" s="52" t="s">
        <v>29</v>
      </c>
      <c r="C235" s="11"/>
      <c r="D235" s="161" t="s">
        <v>17</v>
      </c>
      <c r="E235" s="162" t="s">
        <v>423</v>
      </c>
      <c r="F235" s="162"/>
      <c r="G235" s="204">
        <f>G236</f>
        <v>0</v>
      </c>
    </row>
    <row r="236" spans="1:7" ht="31.5" hidden="1">
      <c r="A236" s="51" t="s">
        <v>169</v>
      </c>
      <c r="B236" s="52" t="s">
        <v>29</v>
      </c>
      <c r="C236" s="51"/>
      <c r="D236" s="161" t="s">
        <v>17</v>
      </c>
      <c r="E236" s="162" t="s">
        <v>423</v>
      </c>
      <c r="F236" s="162">
        <v>244</v>
      </c>
      <c r="G236" s="204">
        <v>0</v>
      </c>
    </row>
    <row r="237" spans="1:7" ht="15.75" hidden="1">
      <c r="A237" s="74" t="s">
        <v>113</v>
      </c>
      <c r="B237" s="52" t="s">
        <v>29</v>
      </c>
      <c r="C237" s="74"/>
      <c r="D237" s="136" t="s">
        <v>114</v>
      </c>
      <c r="E237" s="136"/>
      <c r="F237" s="136"/>
      <c r="G237" s="204">
        <f>G238</f>
        <v>0</v>
      </c>
    </row>
    <row r="238" spans="1:7" s="164" customFormat="1" ht="15.75" hidden="1">
      <c r="A238" s="51" t="s">
        <v>173</v>
      </c>
      <c r="B238" s="52" t="s">
        <v>29</v>
      </c>
      <c r="C238" s="51"/>
      <c r="D238" s="161" t="s">
        <v>114</v>
      </c>
      <c r="E238" s="162" t="s">
        <v>174</v>
      </c>
      <c r="F238" s="161"/>
      <c r="G238" s="204">
        <f>G239</f>
        <v>0</v>
      </c>
    </row>
    <row r="239" spans="1:7" s="164" customFormat="1" ht="63" hidden="1">
      <c r="A239" s="51" t="s">
        <v>399</v>
      </c>
      <c r="B239" s="52" t="s">
        <v>29</v>
      </c>
      <c r="C239" s="51"/>
      <c r="D239" s="161" t="s">
        <v>114</v>
      </c>
      <c r="E239" s="120" t="s">
        <v>334</v>
      </c>
      <c r="F239" s="161"/>
      <c r="G239" s="204">
        <f>G240+G241</f>
        <v>0</v>
      </c>
    </row>
    <row r="240" spans="1:7" s="164" customFormat="1" ht="31.5" hidden="1">
      <c r="A240" s="11" t="s">
        <v>196</v>
      </c>
      <c r="B240" s="52" t="s">
        <v>29</v>
      </c>
      <c r="C240" s="11"/>
      <c r="D240" s="161" t="s">
        <v>114</v>
      </c>
      <c r="E240" s="120" t="s">
        <v>334</v>
      </c>
      <c r="F240" s="161" t="s">
        <v>381</v>
      </c>
      <c r="G240" s="205">
        <v>0</v>
      </c>
    </row>
    <row r="241" spans="1:7" s="164" customFormat="1" ht="15.75" hidden="1">
      <c r="A241" s="11" t="s">
        <v>197</v>
      </c>
      <c r="B241" s="52" t="s">
        <v>29</v>
      </c>
      <c r="C241" s="11"/>
      <c r="D241" s="161" t="s">
        <v>114</v>
      </c>
      <c r="E241" s="120" t="s">
        <v>334</v>
      </c>
      <c r="F241" s="161" t="s">
        <v>382</v>
      </c>
      <c r="G241" s="205">
        <v>0</v>
      </c>
    </row>
    <row r="242" spans="1:7" s="164" customFormat="1" ht="15.75">
      <c r="A242" s="134" t="s">
        <v>389</v>
      </c>
      <c r="B242" s="49" t="s">
        <v>29</v>
      </c>
      <c r="C242" s="102" t="s">
        <v>226</v>
      </c>
      <c r="D242" s="102" t="s">
        <v>769</v>
      </c>
      <c r="E242" s="166"/>
      <c r="F242" s="165"/>
      <c r="G242" s="167">
        <f>G243</f>
        <v>1170.5</v>
      </c>
    </row>
    <row r="243" spans="1:7" ht="15.75">
      <c r="A243" s="74" t="s">
        <v>28</v>
      </c>
      <c r="B243" s="52" t="s">
        <v>29</v>
      </c>
      <c r="C243" s="106" t="s">
        <v>226</v>
      </c>
      <c r="D243" s="106" t="s">
        <v>226</v>
      </c>
      <c r="E243" s="136"/>
      <c r="F243" s="136"/>
      <c r="G243" s="163">
        <f>G244+G287</f>
        <v>1170.5</v>
      </c>
    </row>
    <row r="244" spans="1:7" ht="47.25">
      <c r="A244" s="74" t="s">
        <v>441</v>
      </c>
      <c r="B244" s="52" t="s">
        <v>29</v>
      </c>
      <c r="C244" s="106" t="s">
        <v>226</v>
      </c>
      <c r="D244" s="106" t="s">
        <v>226</v>
      </c>
      <c r="E244" s="105" t="s">
        <v>614</v>
      </c>
      <c r="F244" s="136"/>
      <c r="G244" s="163">
        <f>G245+G262+G277</f>
        <v>1170.5</v>
      </c>
    </row>
    <row r="245" spans="1:7" ht="51" customHeight="1">
      <c r="A245" s="139" t="s">
        <v>224</v>
      </c>
      <c r="B245" s="52" t="s">
        <v>29</v>
      </c>
      <c r="C245" s="106" t="s">
        <v>226</v>
      </c>
      <c r="D245" s="106" t="s">
        <v>226</v>
      </c>
      <c r="E245" s="105" t="s">
        <v>626</v>
      </c>
      <c r="F245" s="136"/>
      <c r="G245" s="163">
        <f>G247+G250+G254+G257+G260</f>
        <v>989</v>
      </c>
    </row>
    <row r="246" spans="1:7" ht="34.5" customHeight="1">
      <c r="A246" s="2" t="s">
        <v>623</v>
      </c>
      <c r="B246" s="52" t="s">
        <v>29</v>
      </c>
      <c r="C246" s="106" t="s">
        <v>226</v>
      </c>
      <c r="D246" s="106" t="s">
        <v>226</v>
      </c>
      <c r="E246" s="105" t="s">
        <v>627</v>
      </c>
      <c r="F246" s="136"/>
      <c r="G246" s="163">
        <f>G247</f>
        <v>40</v>
      </c>
    </row>
    <row r="247" spans="1:7" ht="15.75" customHeight="1">
      <c r="A247" s="74" t="s">
        <v>227</v>
      </c>
      <c r="B247" s="52" t="s">
        <v>29</v>
      </c>
      <c r="C247" s="106" t="s">
        <v>226</v>
      </c>
      <c r="D247" s="106" t="s">
        <v>226</v>
      </c>
      <c r="E247" s="105" t="s">
        <v>628</v>
      </c>
      <c r="F247" s="136"/>
      <c r="G247" s="163">
        <f>G248</f>
        <v>40</v>
      </c>
    </row>
    <row r="248" spans="1:7" ht="31.5">
      <c r="A248" s="138" t="s">
        <v>778</v>
      </c>
      <c r="B248" s="52" t="s">
        <v>29</v>
      </c>
      <c r="C248" s="106" t="s">
        <v>226</v>
      </c>
      <c r="D248" s="106" t="s">
        <v>226</v>
      </c>
      <c r="E248" s="105" t="s">
        <v>628</v>
      </c>
      <c r="F248" s="136" t="s">
        <v>779</v>
      </c>
      <c r="G248" s="163">
        <v>40</v>
      </c>
    </row>
    <row r="249" spans="1:7" ht="47.25">
      <c r="A249" s="2" t="s">
        <v>624</v>
      </c>
      <c r="B249" s="52" t="s">
        <v>29</v>
      </c>
      <c r="C249" s="106" t="s">
        <v>226</v>
      </c>
      <c r="D249" s="106" t="s">
        <v>226</v>
      </c>
      <c r="E249" s="105" t="s">
        <v>629</v>
      </c>
      <c r="F249" s="136"/>
      <c r="G249" s="163">
        <f>G250</f>
        <v>220</v>
      </c>
    </row>
    <row r="250" spans="1:7" ht="51" customHeight="1">
      <c r="A250" s="74" t="s">
        <v>229</v>
      </c>
      <c r="B250" s="52" t="s">
        <v>29</v>
      </c>
      <c r="C250" s="106" t="s">
        <v>226</v>
      </c>
      <c r="D250" s="106" t="s">
        <v>226</v>
      </c>
      <c r="E250" s="105" t="s">
        <v>630</v>
      </c>
      <c r="F250" s="136"/>
      <c r="G250" s="163">
        <f>G251+G252</f>
        <v>220</v>
      </c>
    </row>
    <row r="251" spans="1:7" ht="21" customHeight="1" hidden="1">
      <c r="A251" s="74" t="s">
        <v>231</v>
      </c>
      <c r="B251" s="52" t="s">
        <v>29</v>
      </c>
      <c r="C251" s="106" t="s">
        <v>226</v>
      </c>
      <c r="D251" s="106" t="s">
        <v>226</v>
      </c>
      <c r="E251" s="105" t="s">
        <v>630</v>
      </c>
      <c r="F251" s="136" t="s">
        <v>381</v>
      </c>
      <c r="G251" s="163">
        <v>0</v>
      </c>
    </row>
    <row r="252" spans="1:7" ht="31.5">
      <c r="A252" s="138" t="s">
        <v>778</v>
      </c>
      <c r="B252" s="52" t="s">
        <v>29</v>
      </c>
      <c r="C252" s="106" t="s">
        <v>226</v>
      </c>
      <c r="D252" s="106" t="s">
        <v>226</v>
      </c>
      <c r="E252" s="105" t="s">
        <v>630</v>
      </c>
      <c r="F252" s="136" t="s">
        <v>779</v>
      </c>
      <c r="G252" s="163">
        <v>220</v>
      </c>
    </row>
    <row r="253" spans="1:7" ht="47.25">
      <c r="A253" s="2" t="s">
        <v>625</v>
      </c>
      <c r="B253" s="52" t="s">
        <v>29</v>
      </c>
      <c r="C253" s="106" t="s">
        <v>226</v>
      </c>
      <c r="D253" s="106" t="s">
        <v>226</v>
      </c>
      <c r="E253" s="105" t="s">
        <v>631</v>
      </c>
      <c r="F253" s="136"/>
      <c r="G253" s="163">
        <f>G254</f>
        <v>297</v>
      </c>
    </row>
    <row r="254" spans="1:7" ht="32.25" customHeight="1">
      <c r="A254" s="74" t="s">
        <v>232</v>
      </c>
      <c r="B254" s="52" t="s">
        <v>29</v>
      </c>
      <c r="C254" s="106" t="s">
        <v>226</v>
      </c>
      <c r="D254" s="106" t="s">
        <v>226</v>
      </c>
      <c r="E254" s="105" t="s">
        <v>632</v>
      </c>
      <c r="F254" s="136"/>
      <c r="G254" s="163">
        <f>G255+G256</f>
        <v>297</v>
      </c>
    </row>
    <row r="255" spans="1:7" ht="15.75">
      <c r="A255" s="74" t="s">
        <v>205</v>
      </c>
      <c r="B255" s="52" t="s">
        <v>29</v>
      </c>
      <c r="C255" s="106" t="s">
        <v>226</v>
      </c>
      <c r="D255" s="106" t="s">
        <v>226</v>
      </c>
      <c r="E255" s="105" t="s">
        <v>632</v>
      </c>
      <c r="F255" s="136" t="s">
        <v>378</v>
      </c>
      <c r="G255" s="163">
        <v>42</v>
      </c>
    </row>
    <row r="256" spans="1:7" ht="31.5">
      <c r="A256" s="138" t="s">
        <v>778</v>
      </c>
      <c r="B256" s="52" t="s">
        <v>29</v>
      </c>
      <c r="C256" s="106" t="s">
        <v>226</v>
      </c>
      <c r="D256" s="106" t="s">
        <v>226</v>
      </c>
      <c r="E256" s="105" t="s">
        <v>632</v>
      </c>
      <c r="F256" s="136" t="s">
        <v>779</v>
      </c>
      <c r="G256" s="163">
        <v>255</v>
      </c>
    </row>
    <row r="257" spans="1:7" ht="15.75" hidden="1">
      <c r="A257" s="74" t="s">
        <v>234</v>
      </c>
      <c r="B257" s="52" t="s">
        <v>29</v>
      </c>
      <c r="C257" s="106" t="s">
        <v>226</v>
      </c>
      <c r="D257" s="106" t="s">
        <v>226</v>
      </c>
      <c r="E257" s="143" t="s">
        <v>235</v>
      </c>
      <c r="F257" s="136"/>
      <c r="G257" s="163">
        <f>G258</f>
        <v>0</v>
      </c>
    </row>
    <row r="258" spans="1:7" ht="15" customHeight="1" hidden="1">
      <c r="A258" s="74" t="s">
        <v>169</v>
      </c>
      <c r="B258" s="52" t="s">
        <v>29</v>
      </c>
      <c r="C258" s="106" t="s">
        <v>226</v>
      </c>
      <c r="D258" s="106" t="s">
        <v>226</v>
      </c>
      <c r="E258" s="143" t="s">
        <v>235</v>
      </c>
      <c r="F258" s="136" t="s">
        <v>370</v>
      </c>
      <c r="G258" s="163">
        <v>0</v>
      </c>
    </row>
    <row r="259" spans="1:7" ht="15" customHeight="1">
      <c r="A259" s="2" t="s">
        <v>637</v>
      </c>
      <c r="B259" s="52" t="s">
        <v>29</v>
      </c>
      <c r="C259" s="106" t="s">
        <v>226</v>
      </c>
      <c r="D259" s="106" t="s">
        <v>226</v>
      </c>
      <c r="E259" s="105" t="s">
        <v>633</v>
      </c>
      <c r="F259" s="136"/>
      <c r="G259" s="163"/>
    </row>
    <row r="260" spans="1:7" ht="15.75">
      <c r="A260" s="74" t="s">
        <v>236</v>
      </c>
      <c r="B260" s="52" t="s">
        <v>29</v>
      </c>
      <c r="C260" s="106" t="s">
        <v>226</v>
      </c>
      <c r="D260" s="106" t="s">
        <v>226</v>
      </c>
      <c r="E260" s="105" t="s">
        <v>634</v>
      </c>
      <c r="F260" s="136"/>
      <c r="G260" s="163">
        <f>G261</f>
        <v>432</v>
      </c>
    </row>
    <row r="261" spans="1:7" ht="31.5">
      <c r="A261" s="138" t="s">
        <v>778</v>
      </c>
      <c r="B261" s="52" t="s">
        <v>29</v>
      </c>
      <c r="C261" s="106" t="s">
        <v>226</v>
      </c>
      <c r="D261" s="106" t="s">
        <v>226</v>
      </c>
      <c r="E261" s="105" t="s">
        <v>634</v>
      </c>
      <c r="F261" s="136" t="s">
        <v>779</v>
      </c>
      <c r="G261" s="163">
        <v>432</v>
      </c>
    </row>
    <row r="262" spans="1:7" ht="47.25">
      <c r="A262" s="139" t="s">
        <v>757</v>
      </c>
      <c r="B262" s="52" t="s">
        <v>29</v>
      </c>
      <c r="C262" s="106" t="s">
        <v>226</v>
      </c>
      <c r="D262" s="106" t="s">
        <v>226</v>
      </c>
      <c r="E262" s="105" t="s">
        <v>635</v>
      </c>
      <c r="F262" s="136"/>
      <c r="G262" s="163">
        <f>G264+G267+G270+G272+G275</f>
        <v>155</v>
      </c>
    </row>
    <row r="263" spans="1:7" ht="31.5">
      <c r="A263" s="2" t="s">
        <v>636</v>
      </c>
      <c r="B263" s="52" t="s">
        <v>29</v>
      </c>
      <c r="C263" s="106" t="s">
        <v>226</v>
      </c>
      <c r="D263" s="106" t="s">
        <v>226</v>
      </c>
      <c r="E263" s="105" t="s">
        <v>639</v>
      </c>
      <c r="F263" s="136"/>
      <c r="G263" s="163">
        <f>G264</f>
        <v>6</v>
      </c>
    </row>
    <row r="264" spans="1:7" ht="36" customHeight="1">
      <c r="A264" s="74" t="s">
        <v>239</v>
      </c>
      <c r="B264" s="52" t="s">
        <v>29</v>
      </c>
      <c r="C264" s="106" t="s">
        <v>226</v>
      </c>
      <c r="D264" s="106" t="s">
        <v>226</v>
      </c>
      <c r="E264" s="105" t="s">
        <v>640</v>
      </c>
      <c r="F264" s="136"/>
      <c r="G264" s="163">
        <f>G265</f>
        <v>6</v>
      </c>
    </row>
    <row r="265" spans="1:7" ht="31.5">
      <c r="A265" s="138" t="s">
        <v>778</v>
      </c>
      <c r="B265" s="52" t="s">
        <v>29</v>
      </c>
      <c r="C265" s="106" t="s">
        <v>226</v>
      </c>
      <c r="D265" s="106" t="s">
        <v>226</v>
      </c>
      <c r="E265" s="105" t="s">
        <v>640</v>
      </c>
      <c r="F265" s="136" t="s">
        <v>779</v>
      </c>
      <c r="G265" s="163">
        <v>6</v>
      </c>
    </row>
    <row r="266" spans="1:7" ht="15.75">
      <c r="A266" s="2" t="s">
        <v>638</v>
      </c>
      <c r="B266" s="52" t="s">
        <v>29</v>
      </c>
      <c r="C266" s="106" t="s">
        <v>226</v>
      </c>
      <c r="D266" s="106" t="s">
        <v>226</v>
      </c>
      <c r="E266" s="105" t="s">
        <v>641</v>
      </c>
      <c r="F266" s="136"/>
      <c r="G266" s="163">
        <f>G267</f>
        <v>35</v>
      </c>
    </row>
    <row r="267" spans="1:7" ht="15.75">
      <c r="A267" s="140" t="s">
        <v>241</v>
      </c>
      <c r="B267" s="52" t="s">
        <v>29</v>
      </c>
      <c r="C267" s="106" t="s">
        <v>226</v>
      </c>
      <c r="D267" s="106" t="s">
        <v>226</v>
      </c>
      <c r="E267" s="105" t="s">
        <v>642</v>
      </c>
      <c r="F267" s="136"/>
      <c r="G267" s="163">
        <f>G268</f>
        <v>35</v>
      </c>
    </row>
    <row r="268" spans="1:7" ht="31.5">
      <c r="A268" s="138" t="s">
        <v>778</v>
      </c>
      <c r="B268" s="52" t="s">
        <v>29</v>
      </c>
      <c r="C268" s="106" t="s">
        <v>226</v>
      </c>
      <c r="D268" s="106" t="s">
        <v>226</v>
      </c>
      <c r="E268" s="105" t="s">
        <v>642</v>
      </c>
      <c r="F268" s="136" t="s">
        <v>779</v>
      </c>
      <c r="G268" s="163">
        <v>35</v>
      </c>
    </row>
    <row r="269" spans="1:7" ht="15.75">
      <c r="A269" s="2" t="s">
        <v>643</v>
      </c>
      <c r="B269" s="52" t="s">
        <v>29</v>
      </c>
      <c r="C269" s="106" t="s">
        <v>226</v>
      </c>
      <c r="D269" s="106" t="s">
        <v>226</v>
      </c>
      <c r="E269" s="105" t="s">
        <v>645</v>
      </c>
      <c r="F269" s="136"/>
      <c r="G269" s="163">
        <f>G270</f>
        <v>34</v>
      </c>
    </row>
    <row r="270" spans="1:7" ht="15.75">
      <c r="A270" s="140" t="s">
        <v>243</v>
      </c>
      <c r="B270" s="52" t="s">
        <v>29</v>
      </c>
      <c r="C270" s="106" t="s">
        <v>226</v>
      </c>
      <c r="D270" s="106" t="s">
        <v>226</v>
      </c>
      <c r="E270" s="105" t="s">
        <v>647</v>
      </c>
      <c r="F270" s="136"/>
      <c r="G270" s="163">
        <f>G271</f>
        <v>34</v>
      </c>
    </row>
    <row r="271" spans="1:7" ht="34.5" customHeight="1">
      <c r="A271" s="138" t="s">
        <v>778</v>
      </c>
      <c r="B271" s="52" t="s">
        <v>29</v>
      </c>
      <c r="C271" s="106" t="s">
        <v>226</v>
      </c>
      <c r="D271" s="106" t="s">
        <v>226</v>
      </c>
      <c r="E271" s="105" t="s">
        <v>647</v>
      </c>
      <c r="F271" s="136" t="s">
        <v>779</v>
      </c>
      <c r="G271" s="163">
        <v>34</v>
      </c>
    </row>
    <row r="272" spans="1:7" ht="20.25" customHeight="1" hidden="1">
      <c r="A272" s="74" t="s">
        <v>245</v>
      </c>
      <c r="B272" s="52" t="s">
        <v>29</v>
      </c>
      <c r="C272" s="106" t="s">
        <v>226</v>
      </c>
      <c r="D272" s="106" t="s">
        <v>226</v>
      </c>
      <c r="E272" s="143" t="s">
        <v>246</v>
      </c>
      <c r="F272" s="136"/>
      <c r="G272" s="163">
        <f>G273</f>
        <v>0</v>
      </c>
    </row>
    <row r="273" spans="1:7" ht="31.5" hidden="1">
      <c r="A273" s="74" t="s">
        <v>169</v>
      </c>
      <c r="B273" s="52" t="s">
        <v>29</v>
      </c>
      <c r="C273" s="106" t="s">
        <v>226</v>
      </c>
      <c r="D273" s="106" t="s">
        <v>226</v>
      </c>
      <c r="E273" s="143" t="s">
        <v>246</v>
      </c>
      <c r="F273" s="136" t="s">
        <v>370</v>
      </c>
      <c r="G273" s="163">
        <v>0</v>
      </c>
    </row>
    <row r="274" spans="1:7" ht="15.75">
      <c r="A274" s="2" t="s">
        <v>644</v>
      </c>
      <c r="B274" s="52" t="s">
        <v>29</v>
      </c>
      <c r="C274" s="106" t="s">
        <v>226</v>
      </c>
      <c r="D274" s="106" t="s">
        <v>226</v>
      </c>
      <c r="E274" s="105" t="s">
        <v>646</v>
      </c>
      <c r="F274" s="136"/>
      <c r="G274" s="163">
        <f>G275</f>
        <v>80</v>
      </c>
    </row>
    <row r="275" spans="1:7" ht="15.75">
      <c r="A275" s="74" t="s">
        <v>247</v>
      </c>
      <c r="B275" s="52" t="s">
        <v>29</v>
      </c>
      <c r="C275" s="106" t="s">
        <v>226</v>
      </c>
      <c r="D275" s="106" t="s">
        <v>226</v>
      </c>
      <c r="E275" s="105" t="s">
        <v>648</v>
      </c>
      <c r="F275" s="136"/>
      <c r="G275" s="163">
        <f>G276</f>
        <v>80</v>
      </c>
    </row>
    <row r="276" spans="1:7" ht="31.5">
      <c r="A276" s="138" t="s">
        <v>778</v>
      </c>
      <c r="B276" s="52" t="s">
        <v>29</v>
      </c>
      <c r="C276" s="106" t="s">
        <v>226</v>
      </c>
      <c r="D276" s="106" t="s">
        <v>226</v>
      </c>
      <c r="E276" s="105" t="s">
        <v>648</v>
      </c>
      <c r="F276" s="136" t="s">
        <v>779</v>
      </c>
      <c r="G276" s="163">
        <v>80</v>
      </c>
    </row>
    <row r="277" spans="1:7" ht="51" customHeight="1">
      <c r="A277" s="139" t="s">
        <v>249</v>
      </c>
      <c r="B277" s="52" t="s">
        <v>29</v>
      </c>
      <c r="C277" s="106" t="s">
        <v>226</v>
      </c>
      <c r="D277" s="106" t="s">
        <v>226</v>
      </c>
      <c r="E277" s="105" t="s">
        <v>649</v>
      </c>
      <c r="F277" s="136"/>
      <c r="G277" s="163">
        <f>G279+G282+G284</f>
        <v>26.5</v>
      </c>
    </row>
    <row r="278" spans="1:7" ht="31.5">
      <c r="A278" s="2" t="s">
        <v>650</v>
      </c>
      <c r="B278" s="52" t="s">
        <v>29</v>
      </c>
      <c r="C278" s="106" t="s">
        <v>226</v>
      </c>
      <c r="D278" s="106" t="s">
        <v>226</v>
      </c>
      <c r="E278" s="105" t="s">
        <v>652</v>
      </c>
      <c r="F278" s="136"/>
      <c r="G278" s="163">
        <f>G279</f>
        <v>10</v>
      </c>
    </row>
    <row r="279" spans="1:7" ht="32.25" customHeight="1">
      <c r="A279" s="74" t="s">
        <v>251</v>
      </c>
      <c r="B279" s="52" t="s">
        <v>29</v>
      </c>
      <c r="C279" s="106" t="s">
        <v>226</v>
      </c>
      <c r="D279" s="106" t="s">
        <v>226</v>
      </c>
      <c r="E279" s="105" t="s">
        <v>653</v>
      </c>
      <c r="F279" s="136"/>
      <c r="G279" s="163">
        <f>G280</f>
        <v>10</v>
      </c>
    </row>
    <row r="280" spans="1:7" ht="35.25" customHeight="1">
      <c r="A280" s="138" t="s">
        <v>778</v>
      </c>
      <c r="B280" s="52" t="s">
        <v>29</v>
      </c>
      <c r="C280" s="106" t="s">
        <v>226</v>
      </c>
      <c r="D280" s="106" t="s">
        <v>226</v>
      </c>
      <c r="E280" s="105" t="s">
        <v>653</v>
      </c>
      <c r="F280" s="136" t="s">
        <v>779</v>
      </c>
      <c r="G280" s="163">
        <v>10</v>
      </c>
    </row>
    <row r="281" spans="1:7" ht="35.25" customHeight="1">
      <c r="A281" s="2" t="s">
        <v>651</v>
      </c>
      <c r="B281" s="52" t="s">
        <v>29</v>
      </c>
      <c r="C281" s="106" t="s">
        <v>226</v>
      </c>
      <c r="D281" s="106" t="s">
        <v>226</v>
      </c>
      <c r="E281" s="105" t="s">
        <v>654</v>
      </c>
      <c r="F281" s="136"/>
      <c r="G281" s="163">
        <f>G282</f>
        <v>16.5</v>
      </c>
    </row>
    <row r="282" spans="1:7" ht="31.5">
      <c r="A282" s="74" t="s">
        <v>253</v>
      </c>
      <c r="B282" s="52" t="s">
        <v>29</v>
      </c>
      <c r="C282" s="106" t="s">
        <v>226</v>
      </c>
      <c r="D282" s="106" t="s">
        <v>226</v>
      </c>
      <c r="E282" s="105" t="s">
        <v>655</v>
      </c>
      <c r="F282" s="136"/>
      <c r="G282" s="163">
        <f>G283</f>
        <v>16.5</v>
      </c>
    </row>
    <row r="283" spans="1:7" ht="29.25" customHeight="1">
      <c r="A283" s="138" t="s">
        <v>778</v>
      </c>
      <c r="B283" s="52" t="s">
        <v>29</v>
      </c>
      <c r="C283" s="106" t="s">
        <v>226</v>
      </c>
      <c r="D283" s="106" t="s">
        <v>226</v>
      </c>
      <c r="E283" s="105" t="s">
        <v>655</v>
      </c>
      <c r="F283" s="136" t="s">
        <v>779</v>
      </c>
      <c r="G283" s="163">
        <v>16.5</v>
      </c>
    </row>
    <row r="284" spans="1:7" ht="31.5" hidden="1">
      <c r="A284" s="74" t="s">
        <v>255</v>
      </c>
      <c r="B284" s="52" t="s">
        <v>29</v>
      </c>
      <c r="C284" s="106" t="s">
        <v>226</v>
      </c>
      <c r="D284" s="106" t="s">
        <v>226</v>
      </c>
      <c r="E284" s="143" t="s">
        <v>256</v>
      </c>
      <c r="F284" s="136"/>
      <c r="G284" s="204">
        <f>G285</f>
        <v>0</v>
      </c>
    </row>
    <row r="285" spans="1:7" ht="31.5" hidden="1">
      <c r="A285" s="74" t="s">
        <v>169</v>
      </c>
      <c r="B285" s="52" t="s">
        <v>29</v>
      </c>
      <c r="C285" s="106" t="s">
        <v>226</v>
      </c>
      <c r="D285" s="106" t="s">
        <v>226</v>
      </c>
      <c r="E285" s="143" t="s">
        <v>256</v>
      </c>
      <c r="F285" s="136" t="s">
        <v>370</v>
      </c>
      <c r="G285" s="204">
        <v>0</v>
      </c>
    </row>
    <row r="286" spans="1:7" ht="15.75" hidden="1">
      <c r="A286" s="74"/>
      <c r="B286" s="52"/>
      <c r="C286" s="106" t="s">
        <v>226</v>
      </c>
      <c r="D286" s="106" t="s">
        <v>226</v>
      </c>
      <c r="E286" s="83" t="s">
        <v>729</v>
      </c>
      <c r="F286" s="136"/>
      <c r="G286" s="204"/>
    </row>
    <row r="287" spans="1:7" ht="15.75" hidden="1">
      <c r="A287" s="51" t="s">
        <v>173</v>
      </c>
      <c r="B287" s="52" t="s">
        <v>29</v>
      </c>
      <c r="C287" s="106" t="s">
        <v>226</v>
      </c>
      <c r="D287" s="106" t="s">
        <v>226</v>
      </c>
      <c r="E287" s="83" t="s">
        <v>728</v>
      </c>
      <c r="F287" s="136"/>
      <c r="G287" s="204">
        <f>G288</f>
        <v>0</v>
      </c>
    </row>
    <row r="288" spans="1:7" ht="15.75" hidden="1">
      <c r="A288" s="51" t="s">
        <v>418</v>
      </c>
      <c r="B288" s="52" t="s">
        <v>29</v>
      </c>
      <c r="C288" s="51"/>
      <c r="D288" s="161" t="s">
        <v>18</v>
      </c>
      <c r="E288" s="83" t="s">
        <v>419</v>
      </c>
      <c r="F288" s="83"/>
      <c r="G288" s="204">
        <f>G289</f>
        <v>0</v>
      </c>
    </row>
    <row r="289" spans="1:7" ht="31.5" hidden="1">
      <c r="A289" s="51" t="s">
        <v>169</v>
      </c>
      <c r="B289" s="52" t="s">
        <v>29</v>
      </c>
      <c r="C289" s="51"/>
      <c r="D289" s="161" t="s">
        <v>18</v>
      </c>
      <c r="E289" s="83" t="s">
        <v>419</v>
      </c>
      <c r="F289" s="83">
        <v>244</v>
      </c>
      <c r="G289" s="204">
        <v>0</v>
      </c>
    </row>
    <row r="290" spans="1:7" ht="21.75" customHeight="1">
      <c r="A290" s="134" t="s">
        <v>394</v>
      </c>
      <c r="B290" s="49" t="s">
        <v>29</v>
      </c>
      <c r="C290" s="102" t="s">
        <v>271</v>
      </c>
      <c r="D290" s="102" t="s">
        <v>769</v>
      </c>
      <c r="E290" s="135"/>
      <c r="F290" s="135"/>
      <c r="G290" s="167">
        <f>G291</f>
        <v>27186.500000000004</v>
      </c>
    </row>
    <row r="291" spans="1:7" ht="21" customHeight="1">
      <c r="A291" s="74" t="s">
        <v>7</v>
      </c>
      <c r="B291" s="52" t="s">
        <v>29</v>
      </c>
      <c r="C291" s="106" t="s">
        <v>271</v>
      </c>
      <c r="D291" s="106" t="s">
        <v>158</v>
      </c>
      <c r="E291" s="136"/>
      <c r="F291" s="136"/>
      <c r="G291" s="163">
        <f>G292</f>
        <v>27186.500000000004</v>
      </c>
    </row>
    <row r="292" spans="1:7" ht="31.5">
      <c r="A292" s="74" t="s">
        <v>443</v>
      </c>
      <c r="B292" s="52" t="s">
        <v>29</v>
      </c>
      <c r="C292" s="106" t="s">
        <v>271</v>
      </c>
      <c r="D292" s="106" t="s">
        <v>158</v>
      </c>
      <c r="E292" s="112" t="s">
        <v>660</v>
      </c>
      <c r="F292" s="136"/>
      <c r="G292" s="163">
        <f>G293+G311+G322</f>
        <v>27186.500000000004</v>
      </c>
    </row>
    <row r="293" spans="1:7" ht="15.75">
      <c r="A293" s="139" t="s">
        <v>269</v>
      </c>
      <c r="B293" s="52" t="s">
        <v>29</v>
      </c>
      <c r="C293" s="106" t="s">
        <v>271</v>
      </c>
      <c r="D293" s="106" t="s">
        <v>158</v>
      </c>
      <c r="E293" s="112" t="s">
        <v>661</v>
      </c>
      <c r="F293" s="136"/>
      <c r="G293" s="163">
        <f>G295+G299+G303+G306</f>
        <v>26856.100000000002</v>
      </c>
    </row>
    <row r="294" spans="1:7" ht="31.5">
      <c r="A294" s="2" t="s">
        <v>665</v>
      </c>
      <c r="B294" s="52" t="s">
        <v>29</v>
      </c>
      <c r="C294" s="106" t="s">
        <v>271</v>
      </c>
      <c r="D294" s="106" t="s">
        <v>158</v>
      </c>
      <c r="E294" s="112" t="s">
        <v>662</v>
      </c>
      <c r="F294" s="136"/>
      <c r="G294" s="163">
        <f>G295</f>
        <v>24556.9</v>
      </c>
    </row>
    <row r="295" spans="1:7" ht="31.5">
      <c r="A295" s="74" t="s">
        <v>272</v>
      </c>
      <c r="B295" s="52" t="s">
        <v>29</v>
      </c>
      <c r="C295" s="106" t="s">
        <v>271</v>
      </c>
      <c r="D295" s="106" t="s">
        <v>158</v>
      </c>
      <c r="E295" s="105" t="s">
        <v>663</v>
      </c>
      <c r="F295" s="136"/>
      <c r="G295" s="163">
        <f>G296+G297</f>
        <v>24556.9</v>
      </c>
    </row>
    <row r="296" spans="1:7" ht="15.75">
      <c r="A296" s="74" t="s">
        <v>782</v>
      </c>
      <c r="B296" s="52" t="s">
        <v>29</v>
      </c>
      <c r="C296" s="106" t="s">
        <v>271</v>
      </c>
      <c r="D296" s="106" t="s">
        <v>158</v>
      </c>
      <c r="E296" s="105" t="s">
        <v>663</v>
      </c>
      <c r="F296" s="136" t="s">
        <v>783</v>
      </c>
      <c r="G296" s="163">
        <v>18150.2</v>
      </c>
    </row>
    <row r="297" spans="1:7" ht="28.5" customHeight="1">
      <c r="A297" s="138" t="s">
        <v>778</v>
      </c>
      <c r="B297" s="52" t="s">
        <v>29</v>
      </c>
      <c r="C297" s="106" t="s">
        <v>271</v>
      </c>
      <c r="D297" s="106" t="s">
        <v>158</v>
      </c>
      <c r="E297" s="105" t="s">
        <v>663</v>
      </c>
      <c r="F297" s="136" t="s">
        <v>779</v>
      </c>
      <c r="G297" s="163">
        <v>6406.7</v>
      </c>
    </row>
    <row r="298" spans="1:7" ht="15.75">
      <c r="A298" s="2" t="s">
        <v>664</v>
      </c>
      <c r="B298" s="52" t="s">
        <v>29</v>
      </c>
      <c r="C298" s="106" t="s">
        <v>271</v>
      </c>
      <c r="D298" s="106" t="s">
        <v>158</v>
      </c>
      <c r="E298" s="112" t="s">
        <v>667</v>
      </c>
      <c r="F298" s="136"/>
      <c r="G298" s="163">
        <f>G299</f>
        <v>488.3</v>
      </c>
    </row>
    <row r="299" spans="1:7" ht="32.25" customHeight="1">
      <c r="A299" s="74" t="s">
        <v>816</v>
      </c>
      <c r="B299" s="52" t="s">
        <v>29</v>
      </c>
      <c r="C299" s="106" t="s">
        <v>271</v>
      </c>
      <c r="D299" s="106" t="s">
        <v>158</v>
      </c>
      <c r="E299" s="83" t="s">
        <v>668</v>
      </c>
      <c r="F299" s="136"/>
      <c r="G299" s="163">
        <f>G301+G300</f>
        <v>488.3</v>
      </c>
    </row>
    <row r="300" spans="1:7" ht="16.5" customHeight="1" hidden="1">
      <c r="A300" s="74" t="s">
        <v>197</v>
      </c>
      <c r="B300" s="52" t="s">
        <v>29</v>
      </c>
      <c r="C300" s="106" t="s">
        <v>271</v>
      </c>
      <c r="D300" s="106" t="s">
        <v>158</v>
      </c>
      <c r="E300" s="83" t="s">
        <v>668</v>
      </c>
      <c r="F300" s="136" t="s">
        <v>382</v>
      </c>
      <c r="G300" s="163">
        <v>0</v>
      </c>
    </row>
    <row r="301" spans="1:7" ht="31.5">
      <c r="A301" s="138" t="s">
        <v>778</v>
      </c>
      <c r="B301" s="52" t="s">
        <v>29</v>
      </c>
      <c r="C301" s="106" t="s">
        <v>271</v>
      </c>
      <c r="D301" s="106" t="s">
        <v>158</v>
      </c>
      <c r="E301" s="83" t="s">
        <v>668</v>
      </c>
      <c r="F301" s="136" t="s">
        <v>779</v>
      </c>
      <c r="G301" s="163">
        <v>488.3</v>
      </c>
    </row>
    <row r="302" spans="1:7" ht="15.75">
      <c r="A302" s="2" t="s">
        <v>669</v>
      </c>
      <c r="B302" s="52" t="s">
        <v>29</v>
      </c>
      <c r="C302" s="106" t="s">
        <v>271</v>
      </c>
      <c r="D302" s="106" t="s">
        <v>158</v>
      </c>
      <c r="E302" s="112" t="s">
        <v>761</v>
      </c>
      <c r="F302" s="136"/>
      <c r="G302" s="163">
        <f>G303</f>
        <v>241.5</v>
      </c>
    </row>
    <row r="303" spans="1:7" ht="15.75">
      <c r="A303" s="74" t="s">
        <v>815</v>
      </c>
      <c r="B303" s="52" t="s">
        <v>29</v>
      </c>
      <c r="C303" s="106" t="s">
        <v>271</v>
      </c>
      <c r="D303" s="106" t="s">
        <v>158</v>
      </c>
      <c r="E303" s="83" t="s">
        <v>670</v>
      </c>
      <c r="F303" s="136"/>
      <c r="G303" s="163">
        <f>G304+G305</f>
        <v>241.5</v>
      </c>
    </row>
    <row r="304" spans="1:7" ht="28.5" customHeight="1">
      <c r="A304" s="138" t="s">
        <v>778</v>
      </c>
      <c r="B304" s="52" t="s">
        <v>29</v>
      </c>
      <c r="C304" s="106" t="s">
        <v>271</v>
      </c>
      <c r="D304" s="106" t="s">
        <v>158</v>
      </c>
      <c r="E304" s="83" t="s">
        <v>670</v>
      </c>
      <c r="F304" s="136" t="s">
        <v>779</v>
      </c>
      <c r="G304" s="163">
        <v>241.5</v>
      </c>
    </row>
    <row r="305" spans="1:7" ht="31.5" hidden="1">
      <c r="A305" s="74" t="s">
        <v>169</v>
      </c>
      <c r="B305" s="52" t="s">
        <v>29</v>
      </c>
      <c r="C305" s="106" t="s">
        <v>271</v>
      </c>
      <c r="D305" s="106" t="s">
        <v>158</v>
      </c>
      <c r="E305" s="136" t="s">
        <v>279</v>
      </c>
      <c r="F305" s="136" t="s">
        <v>370</v>
      </c>
      <c r="G305" s="204">
        <v>0</v>
      </c>
    </row>
    <row r="306" spans="1:7" ht="31.5">
      <c r="A306" s="2" t="s">
        <v>666</v>
      </c>
      <c r="B306" s="52" t="s">
        <v>29</v>
      </c>
      <c r="C306" s="106" t="s">
        <v>271</v>
      </c>
      <c r="D306" s="106" t="s">
        <v>158</v>
      </c>
      <c r="E306" s="112" t="s">
        <v>671</v>
      </c>
      <c r="F306" s="136"/>
      <c r="G306" s="163">
        <f>G307+G309</f>
        <v>1569.4</v>
      </c>
    </row>
    <row r="307" spans="1:7" ht="15.75">
      <c r="A307" s="11" t="s">
        <v>396</v>
      </c>
      <c r="B307" s="52" t="s">
        <v>29</v>
      </c>
      <c r="C307" s="106" t="s">
        <v>271</v>
      </c>
      <c r="D307" s="106" t="s">
        <v>158</v>
      </c>
      <c r="E307" s="83" t="s">
        <v>672</v>
      </c>
      <c r="F307" s="136"/>
      <c r="G307" s="163">
        <f>G308</f>
        <v>784.7</v>
      </c>
    </row>
    <row r="308" spans="1:7" ht="34.5" customHeight="1">
      <c r="A308" s="138" t="s">
        <v>778</v>
      </c>
      <c r="B308" s="52" t="s">
        <v>29</v>
      </c>
      <c r="C308" s="106" t="s">
        <v>271</v>
      </c>
      <c r="D308" s="106" t="s">
        <v>158</v>
      </c>
      <c r="E308" s="83" t="s">
        <v>672</v>
      </c>
      <c r="F308" s="136" t="s">
        <v>779</v>
      </c>
      <c r="G308" s="163">
        <v>784.7</v>
      </c>
    </row>
    <row r="309" spans="1:7" ht="34.5" customHeight="1">
      <c r="A309" s="138" t="s">
        <v>800</v>
      </c>
      <c r="B309" s="52" t="s">
        <v>29</v>
      </c>
      <c r="C309" s="106" t="s">
        <v>271</v>
      </c>
      <c r="D309" s="106" t="s">
        <v>158</v>
      </c>
      <c r="E309" s="83" t="s">
        <v>801</v>
      </c>
      <c r="F309" s="136"/>
      <c r="G309" s="163">
        <f>G310</f>
        <v>784.7</v>
      </c>
    </row>
    <row r="310" spans="1:7" ht="34.5" customHeight="1">
      <c r="A310" s="138" t="s">
        <v>778</v>
      </c>
      <c r="B310" s="52" t="s">
        <v>29</v>
      </c>
      <c r="C310" s="106" t="s">
        <v>271</v>
      </c>
      <c r="D310" s="106" t="s">
        <v>158</v>
      </c>
      <c r="E310" s="83" t="s">
        <v>801</v>
      </c>
      <c r="F310" s="136" t="s">
        <v>779</v>
      </c>
      <c r="G310" s="163">
        <v>784.7</v>
      </c>
    </row>
    <row r="311" spans="1:7" ht="47.25">
      <c r="A311" s="139" t="s">
        <v>284</v>
      </c>
      <c r="B311" s="52" t="s">
        <v>29</v>
      </c>
      <c r="C311" s="106" t="s">
        <v>271</v>
      </c>
      <c r="D311" s="106" t="s">
        <v>158</v>
      </c>
      <c r="E311" s="105" t="s">
        <v>673</v>
      </c>
      <c r="F311" s="136"/>
      <c r="G311" s="163">
        <f>G313+G317+G320</f>
        <v>122.5</v>
      </c>
    </row>
    <row r="312" spans="1:7" ht="30" customHeight="1">
      <c r="A312" s="2" t="s">
        <v>674</v>
      </c>
      <c r="B312" s="52" t="s">
        <v>29</v>
      </c>
      <c r="C312" s="106" t="s">
        <v>271</v>
      </c>
      <c r="D312" s="106" t="s">
        <v>158</v>
      </c>
      <c r="E312" s="105" t="s">
        <v>675</v>
      </c>
      <c r="F312" s="136"/>
      <c r="G312" s="163">
        <f>G313</f>
        <v>61.6</v>
      </c>
    </row>
    <row r="313" spans="1:7" ht="15.75">
      <c r="A313" s="140" t="s">
        <v>286</v>
      </c>
      <c r="B313" s="52" t="s">
        <v>29</v>
      </c>
      <c r="C313" s="106" t="s">
        <v>271</v>
      </c>
      <c r="D313" s="106" t="s">
        <v>158</v>
      </c>
      <c r="E313" s="105" t="s">
        <v>676</v>
      </c>
      <c r="F313" s="136"/>
      <c r="G313" s="163">
        <f>G314+G315</f>
        <v>61.6</v>
      </c>
    </row>
    <row r="314" spans="1:7" ht="17.25" customHeight="1">
      <c r="A314" s="74" t="s">
        <v>782</v>
      </c>
      <c r="B314" s="52" t="s">
        <v>29</v>
      </c>
      <c r="C314" s="106" t="s">
        <v>271</v>
      </c>
      <c r="D314" s="106" t="s">
        <v>158</v>
      </c>
      <c r="E314" s="105" t="s">
        <v>676</v>
      </c>
      <c r="F314" s="136" t="s">
        <v>783</v>
      </c>
      <c r="G314" s="163">
        <v>5</v>
      </c>
    </row>
    <row r="315" spans="1:7" ht="33" customHeight="1">
      <c r="A315" s="138" t="s">
        <v>778</v>
      </c>
      <c r="B315" s="52" t="s">
        <v>29</v>
      </c>
      <c r="C315" s="106" t="s">
        <v>271</v>
      </c>
      <c r="D315" s="106" t="s">
        <v>158</v>
      </c>
      <c r="E315" s="105" t="s">
        <v>676</v>
      </c>
      <c r="F315" s="136" t="s">
        <v>779</v>
      </c>
      <c r="G315" s="163">
        <v>56.6</v>
      </c>
    </row>
    <row r="316" spans="1:7" ht="31.5">
      <c r="A316" s="2" t="s">
        <v>677</v>
      </c>
      <c r="B316" s="52" t="s">
        <v>29</v>
      </c>
      <c r="C316" s="106" t="s">
        <v>271</v>
      </c>
      <c r="D316" s="106" t="s">
        <v>158</v>
      </c>
      <c r="E316" s="105" t="s">
        <v>678</v>
      </c>
      <c r="F316" s="136"/>
      <c r="G316" s="163">
        <f>G317</f>
        <v>20</v>
      </c>
    </row>
    <row r="317" spans="1:7" ht="19.5" customHeight="1">
      <c r="A317" s="140" t="s">
        <v>288</v>
      </c>
      <c r="B317" s="52" t="s">
        <v>29</v>
      </c>
      <c r="C317" s="106" t="s">
        <v>271</v>
      </c>
      <c r="D317" s="106" t="s">
        <v>158</v>
      </c>
      <c r="E317" s="105" t="s">
        <v>679</v>
      </c>
      <c r="F317" s="136"/>
      <c r="G317" s="163">
        <f>G318</f>
        <v>20</v>
      </c>
    </row>
    <row r="318" spans="1:7" ht="31.5">
      <c r="A318" s="138" t="s">
        <v>778</v>
      </c>
      <c r="B318" s="52" t="s">
        <v>29</v>
      </c>
      <c r="C318" s="106" t="s">
        <v>271</v>
      </c>
      <c r="D318" s="106" t="s">
        <v>158</v>
      </c>
      <c r="E318" s="105" t="s">
        <v>679</v>
      </c>
      <c r="F318" s="136" t="s">
        <v>779</v>
      </c>
      <c r="G318" s="163">
        <v>20</v>
      </c>
    </row>
    <row r="319" spans="1:7" ht="15.75">
      <c r="A319" s="2" t="s">
        <v>669</v>
      </c>
      <c r="B319" s="52" t="s">
        <v>29</v>
      </c>
      <c r="C319" s="106" t="s">
        <v>271</v>
      </c>
      <c r="D319" s="106" t="s">
        <v>158</v>
      </c>
      <c r="E319" s="105" t="s">
        <v>680</v>
      </c>
      <c r="F319" s="136"/>
      <c r="G319" s="163">
        <f>G320</f>
        <v>40.9</v>
      </c>
    </row>
    <row r="320" spans="1:7" ht="15.75">
      <c r="A320" s="148" t="s">
        <v>198</v>
      </c>
      <c r="B320" s="52" t="s">
        <v>29</v>
      </c>
      <c r="C320" s="106" t="s">
        <v>271</v>
      </c>
      <c r="D320" s="106" t="s">
        <v>158</v>
      </c>
      <c r="E320" s="105" t="s">
        <v>681</v>
      </c>
      <c r="F320" s="136"/>
      <c r="G320" s="163">
        <f>G321</f>
        <v>40.9</v>
      </c>
    </row>
    <row r="321" spans="1:7" ht="30" customHeight="1">
      <c r="A321" s="138" t="s">
        <v>778</v>
      </c>
      <c r="B321" s="52" t="s">
        <v>29</v>
      </c>
      <c r="C321" s="106" t="s">
        <v>271</v>
      </c>
      <c r="D321" s="106" t="s">
        <v>158</v>
      </c>
      <c r="E321" s="105" t="s">
        <v>681</v>
      </c>
      <c r="F321" s="136" t="s">
        <v>779</v>
      </c>
      <c r="G321" s="90">
        <v>40.9</v>
      </c>
    </row>
    <row r="322" spans="1:7" ht="48.75" customHeight="1">
      <c r="A322" s="139" t="s">
        <v>291</v>
      </c>
      <c r="B322" s="52" t="s">
        <v>29</v>
      </c>
      <c r="C322" s="106" t="s">
        <v>271</v>
      </c>
      <c r="D322" s="106" t="s">
        <v>158</v>
      </c>
      <c r="E322" s="105" t="s">
        <v>684</v>
      </c>
      <c r="F322" s="136"/>
      <c r="G322" s="163">
        <f>G324+G328+G331</f>
        <v>207.9</v>
      </c>
    </row>
    <row r="323" spans="1:7" ht="16.5" customHeight="1">
      <c r="A323" s="2" t="s">
        <v>683</v>
      </c>
      <c r="B323" s="52" t="s">
        <v>29</v>
      </c>
      <c r="C323" s="106" t="s">
        <v>271</v>
      </c>
      <c r="D323" s="106" t="s">
        <v>158</v>
      </c>
      <c r="E323" s="105" t="s">
        <v>685</v>
      </c>
      <c r="F323" s="136"/>
      <c r="G323" s="163"/>
    </row>
    <row r="324" spans="1:7" ht="15.75">
      <c r="A324" s="148" t="s">
        <v>293</v>
      </c>
      <c r="B324" s="52" t="s">
        <v>29</v>
      </c>
      <c r="C324" s="106" t="s">
        <v>271</v>
      </c>
      <c r="D324" s="106" t="s">
        <v>158</v>
      </c>
      <c r="E324" s="105" t="s">
        <v>686</v>
      </c>
      <c r="F324" s="136"/>
      <c r="G324" s="163">
        <f>G325+G326</f>
        <v>71.9</v>
      </c>
    </row>
    <row r="325" spans="1:7" ht="15.75">
      <c r="A325" s="74" t="s">
        <v>782</v>
      </c>
      <c r="B325" s="52" t="s">
        <v>29</v>
      </c>
      <c r="C325" s="106" t="s">
        <v>271</v>
      </c>
      <c r="D325" s="106" t="s">
        <v>158</v>
      </c>
      <c r="E325" s="105" t="s">
        <v>686</v>
      </c>
      <c r="F325" s="136" t="s">
        <v>783</v>
      </c>
      <c r="G325" s="163">
        <v>12</v>
      </c>
    </row>
    <row r="326" spans="1:7" ht="35.25" customHeight="1">
      <c r="A326" s="138" t="s">
        <v>778</v>
      </c>
      <c r="B326" s="52" t="s">
        <v>29</v>
      </c>
      <c r="C326" s="106" t="s">
        <v>271</v>
      </c>
      <c r="D326" s="106" t="s">
        <v>158</v>
      </c>
      <c r="E326" s="105" t="s">
        <v>686</v>
      </c>
      <c r="F326" s="136" t="s">
        <v>779</v>
      </c>
      <c r="G326" s="163">
        <v>59.9</v>
      </c>
    </row>
    <row r="327" spans="1:7" ht="31.5">
      <c r="A327" s="2" t="s">
        <v>682</v>
      </c>
      <c r="B327" s="52" t="s">
        <v>29</v>
      </c>
      <c r="C327" s="106" t="s">
        <v>271</v>
      </c>
      <c r="D327" s="106" t="s">
        <v>158</v>
      </c>
      <c r="E327" s="105" t="s">
        <v>687</v>
      </c>
      <c r="F327" s="136"/>
      <c r="G327" s="163">
        <f>G328</f>
        <v>18</v>
      </c>
    </row>
    <row r="328" spans="1:7" ht="19.5" customHeight="1">
      <c r="A328" s="148" t="s">
        <v>295</v>
      </c>
      <c r="B328" s="52" t="s">
        <v>29</v>
      </c>
      <c r="C328" s="106" t="s">
        <v>271</v>
      </c>
      <c r="D328" s="106" t="s">
        <v>158</v>
      </c>
      <c r="E328" s="105" t="s">
        <v>688</v>
      </c>
      <c r="F328" s="136"/>
      <c r="G328" s="163">
        <f>G329</f>
        <v>18</v>
      </c>
    </row>
    <row r="329" spans="1:7" ht="31.5">
      <c r="A329" s="138" t="s">
        <v>778</v>
      </c>
      <c r="B329" s="52" t="s">
        <v>29</v>
      </c>
      <c r="C329" s="106" t="s">
        <v>271</v>
      </c>
      <c r="D329" s="106" t="s">
        <v>158</v>
      </c>
      <c r="E329" s="105" t="s">
        <v>688</v>
      </c>
      <c r="F329" s="136" t="s">
        <v>779</v>
      </c>
      <c r="G329" s="163">
        <v>18</v>
      </c>
    </row>
    <row r="330" spans="1:7" ht="15.75">
      <c r="A330" s="2" t="s">
        <v>669</v>
      </c>
      <c r="B330" s="52" t="s">
        <v>29</v>
      </c>
      <c r="C330" s="106" t="s">
        <v>271</v>
      </c>
      <c r="D330" s="106" t="s">
        <v>158</v>
      </c>
      <c r="E330" s="105" t="s">
        <v>689</v>
      </c>
      <c r="F330" s="136"/>
      <c r="G330" s="163">
        <f>G331</f>
        <v>118</v>
      </c>
    </row>
    <row r="331" spans="1:7" ht="15.75">
      <c r="A331" s="140" t="s">
        <v>815</v>
      </c>
      <c r="B331" s="52" t="s">
        <v>29</v>
      </c>
      <c r="C331" s="106" t="s">
        <v>271</v>
      </c>
      <c r="D331" s="106" t="s">
        <v>158</v>
      </c>
      <c r="E331" s="105" t="s">
        <v>690</v>
      </c>
      <c r="F331" s="136"/>
      <c r="G331" s="163">
        <f>G332</f>
        <v>118</v>
      </c>
    </row>
    <row r="332" spans="1:7" ht="33.75" customHeight="1">
      <c r="A332" s="138" t="s">
        <v>778</v>
      </c>
      <c r="B332" s="52" t="s">
        <v>29</v>
      </c>
      <c r="C332" s="106" t="s">
        <v>271</v>
      </c>
      <c r="D332" s="106" t="s">
        <v>158</v>
      </c>
      <c r="E332" s="105" t="s">
        <v>690</v>
      </c>
      <c r="F332" s="136" t="s">
        <v>779</v>
      </c>
      <c r="G332" s="163">
        <v>118</v>
      </c>
    </row>
    <row r="333" spans="1:7" ht="23.25" customHeight="1">
      <c r="A333" s="134" t="s">
        <v>390</v>
      </c>
      <c r="B333" s="49" t="s">
        <v>29</v>
      </c>
      <c r="C333" s="102" t="s">
        <v>264</v>
      </c>
      <c r="D333" s="102" t="s">
        <v>769</v>
      </c>
      <c r="E333" s="136"/>
      <c r="F333" s="136"/>
      <c r="G333" s="167">
        <f>G334</f>
        <v>64</v>
      </c>
    </row>
    <row r="334" spans="1:7" ht="15.75">
      <c r="A334" s="74" t="s">
        <v>8</v>
      </c>
      <c r="B334" s="52" t="s">
        <v>29</v>
      </c>
      <c r="C334" s="106" t="s">
        <v>264</v>
      </c>
      <c r="D334" s="106" t="s">
        <v>159</v>
      </c>
      <c r="E334" s="136"/>
      <c r="F334" s="136"/>
      <c r="G334" s="163">
        <f>G335+G338</f>
        <v>64</v>
      </c>
    </row>
    <row r="335" spans="1:7" ht="47.25" hidden="1">
      <c r="A335" s="140" t="s">
        <v>441</v>
      </c>
      <c r="B335" s="52" t="s">
        <v>29</v>
      </c>
      <c r="C335" s="106" t="s">
        <v>264</v>
      </c>
      <c r="D335" s="106" t="s">
        <v>159</v>
      </c>
      <c r="E335" s="143" t="s">
        <v>199</v>
      </c>
      <c r="F335" s="136"/>
      <c r="G335" s="163">
        <f>G336</f>
        <v>0</v>
      </c>
    </row>
    <row r="336" spans="1:7" ht="51.75" customHeight="1" hidden="1">
      <c r="A336" s="74" t="s">
        <v>397</v>
      </c>
      <c r="B336" s="52" t="s">
        <v>29</v>
      </c>
      <c r="C336" s="106" t="s">
        <v>264</v>
      </c>
      <c r="D336" s="106" t="s">
        <v>159</v>
      </c>
      <c r="E336" s="143" t="s">
        <v>257</v>
      </c>
      <c r="F336" s="136"/>
      <c r="G336" s="163">
        <f>G337</f>
        <v>0</v>
      </c>
    </row>
    <row r="337" spans="1:7" ht="31.5" hidden="1">
      <c r="A337" s="74" t="s">
        <v>265</v>
      </c>
      <c r="B337" s="52" t="s">
        <v>29</v>
      </c>
      <c r="C337" s="106" t="s">
        <v>264</v>
      </c>
      <c r="D337" s="106" t="s">
        <v>159</v>
      </c>
      <c r="E337" s="143" t="s">
        <v>266</v>
      </c>
      <c r="F337" s="136" t="s">
        <v>370</v>
      </c>
      <c r="G337" s="163">
        <v>0</v>
      </c>
    </row>
    <row r="338" spans="1:7" ht="47.25">
      <c r="A338" s="138" t="s">
        <v>171</v>
      </c>
      <c r="B338" s="52" t="s">
        <v>29</v>
      </c>
      <c r="C338" s="106" t="s">
        <v>264</v>
      </c>
      <c r="D338" s="106" t="s">
        <v>159</v>
      </c>
      <c r="E338" s="83" t="s">
        <v>729</v>
      </c>
      <c r="F338" s="136"/>
      <c r="G338" s="163">
        <f>G339</f>
        <v>64</v>
      </c>
    </row>
    <row r="339" spans="1:7" ht="15.75">
      <c r="A339" s="138" t="s">
        <v>173</v>
      </c>
      <c r="B339" s="52" t="s">
        <v>29</v>
      </c>
      <c r="C339" s="106" t="s">
        <v>264</v>
      </c>
      <c r="D339" s="106" t="s">
        <v>159</v>
      </c>
      <c r="E339" s="83" t="s">
        <v>728</v>
      </c>
      <c r="F339" s="136"/>
      <c r="G339" s="163">
        <f>G341</f>
        <v>64</v>
      </c>
    </row>
    <row r="340" spans="1:7" ht="15.75">
      <c r="A340" s="138" t="s">
        <v>173</v>
      </c>
      <c r="B340" s="52" t="s">
        <v>29</v>
      </c>
      <c r="C340" s="106" t="s">
        <v>264</v>
      </c>
      <c r="D340" s="106" t="s">
        <v>159</v>
      </c>
      <c r="E340" s="105" t="s">
        <v>727</v>
      </c>
      <c r="F340" s="136"/>
      <c r="G340" s="163">
        <f>G341</f>
        <v>64</v>
      </c>
    </row>
    <row r="341" spans="1:7" ht="66" customHeight="1">
      <c r="A341" s="74" t="s">
        <v>356</v>
      </c>
      <c r="B341" s="52" t="s">
        <v>29</v>
      </c>
      <c r="C341" s="106" t="s">
        <v>264</v>
      </c>
      <c r="D341" s="106" t="s">
        <v>159</v>
      </c>
      <c r="E341" s="83" t="s">
        <v>738</v>
      </c>
      <c r="F341" s="136"/>
      <c r="G341" s="163">
        <f>G342</f>
        <v>64</v>
      </c>
    </row>
    <row r="342" spans="1:7" ht="33" customHeight="1">
      <c r="A342" s="74" t="s">
        <v>784</v>
      </c>
      <c r="B342" s="52" t="s">
        <v>29</v>
      </c>
      <c r="C342" s="106" t="s">
        <v>264</v>
      </c>
      <c r="D342" s="106" t="s">
        <v>159</v>
      </c>
      <c r="E342" s="83" t="s">
        <v>738</v>
      </c>
      <c r="F342" s="136" t="s">
        <v>785</v>
      </c>
      <c r="G342" s="163">
        <v>64</v>
      </c>
    </row>
    <row r="343" spans="1:7" ht="15.75">
      <c r="A343" s="134" t="s">
        <v>395</v>
      </c>
      <c r="B343" s="49" t="s">
        <v>29</v>
      </c>
      <c r="C343" s="102" t="s">
        <v>217</v>
      </c>
      <c r="D343" s="102" t="s">
        <v>769</v>
      </c>
      <c r="E343" s="152"/>
      <c r="F343" s="135"/>
      <c r="G343" s="167">
        <f>G344</f>
        <v>485</v>
      </c>
    </row>
    <row r="344" spans="1:7" ht="15.75">
      <c r="A344" s="153" t="s">
        <v>31</v>
      </c>
      <c r="B344" s="52" t="s">
        <v>29</v>
      </c>
      <c r="C344" s="106" t="s">
        <v>217</v>
      </c>
      <c r="D344" s="106" t="s">
        <v>185</v>
      </c>
      <c r="E344" s="136"/>
      <c r="F344" s="136"/>
      <c r="G344" s="163">
        <f>G345+G357</f>
        <v>485</v>
      </c>
    </row>
    <row r="345" spans="1:7" ht="50.25" customHeight="1">
      <c r="A345" s="74" t="s">
        <v>441</v>
      </c>
      <c r="B345" s="52" t="s">
        <v>29</v>
      </c>
      <c r="C345" s="106" t="s">
        <v>217</v>
      </c>
      <c r="D345" s="106" t="s">
        <v>185</v>
      </c>
      <c r="E345" s="105" t="s">
        <v>614</v>
      </c>
      <c r="F345" s="136"/>
      <c r="G345" s="163">
        <f>G346</f>
        <v>485</v>
      </c>
    </row>
    <row r="346" spans="1:7" ht="47.25">
      <c r="A346" s="139" t="s">
        <v>446</v>
      </c>
      <c r="B346" s="52" t="s">
        <v>29</v>
      </c>
      <c r="C346" s="106" t="s">
        <v>217</v>
      </c>
      <c r="D346" s="106" t="s">
        <v>185</v>
      </c>
      <c r="E346" s="105" t="s">
        <v>616</v>
      </c>
      <c r="F346" s="136"/>
      <c r="G346" s="163">
        <f>G348+G352+G355</f>
        <v>485</v>
      </c>
    </row>
    <row r="347" spans="1:7" ht="15.75">
      <c r="A347" s="2" t="s">
        <v>615</v>
      </c>
      <c r="B347" s="52" t="s">
        <v>29</v>
      </c>
      <c r="C347" s="106" t="s">
        <v>217</v>
      </c>
      <c r="D347" s="106" t="s">
        <v>185</v>
      </c>
      <c r="E347" s="105" t="s">
        <v>619</v>
      </c>
      <c r="F347" s="136"/>
      <c r="G347" s="163">
        <f>G348</f>
        <v>420</v>
      </c>
    </row>
    <row r="348" spans="1:7" ht="15.75">
      <c r="A348" s="74" t="s">
        <v>218</v>
      </c>
      <c r="B348" s="52" t="s">
        <v>29</v>
      </c>
      <c r="C348" s="106" t="s">
        <v>217</v>
      </c>
      <c r="D348" s="106" t="s">
        <v>185</v>
      </c>
      <c r="E348" s="105" t="s">
        <v>620</v>
      </c>
      <c r="F348" s="136"/>
      <c r="G348" s="163">
        <f>G349+G350</f>
        <v>420</v>
      </c>
    </row>
    <row r="349" spans="1:7" ht="31.5">
      <c r="A349" s="138" t="s">
        <v>778</v>
      </c>
      <c r="B349" s="52" t="s">
        <v>29</v>
      </c>
      <c r="C349" s="106" t="s">
        <v>217</v>
      </c>
      <c r="D349" s="106" t="s">
        <v>185</v>
      </c>
      <c r="E349" s="105" t="s">
        <v>620</v>
      </c>
      <c r="F349" s="136" t="s">
        <v>779</v>
      </c>
      <c r="G349" s="163">
        <v>420</v>
      </c>
    </row>
    <row r="350" spans="1:7" ht="15.75" hidden="1">
      <c r="A350" s="74" t="s">
        <v>220</v>
      </c>
      <c r="B350" s="52" t="s">
        <v>29</v>
      </c>
      <c r="C350" s="106" t="s">
        <v>217</v>
      </c>
      <c r="D350" s="106" t="s">
        <v>185</v>
      </c>
      <c r="E350" s="143" t="s">
        <v>219</v>
      </c>
      <c r="F350" s="136" t="s">
        <v>371</v>
      </c>
      <c r="G350" s="163">
        <v>0</v>
      </c>
    </row>
    <row r="351" spans="1:7" ht="15.75">
      <c r="A351" s="2" t="s">
        <v>770</v>
      </c>
      <c r="B351" s="52" t="s">
        <v>29</v>
      </c>
      <c r="C351" s="106" t="s">
        <v>217</v>
      </c>
      <c r="D351" s="106" t="s">
        <v>185</v>
      </c>
      <c r="E351" s="105" t="s">
        <v>617</v>
      </c>
      <c r="F351" s="136"/>
      <c r="G351" s="163">
        <f>G352</f>
        <v>20</v>
      </c>
    </row>
    <row r="352" spans="1:7" ht="15.75">
      <c r="A352" s="140" t="s">
        <v>771</v>
      </c>
      <c r="B352" s="52" t="s">
        <v>29</v>
      </c>
      <c r="C352" s="106" t="s">
        <v>217</v>
      </c>
      <c r="D352" s="106" t="s">
        <v>185</v>
      </c>
      <c r="E352" s="105" t="s">
        <v>621</v>
      </c>
      <c r="F352" s="136"/>
      <c r="G352" s="163">
        <f>G353</f>
        <v>20</v>
      </c>
    </row>
    <row r="353" spans="1:7" ht="31.5">
      <c r="A353" s="138" t="s">
        <v>778</v>
      </c>
      <c r="B353" s="52" t="s">
        <v>29</v>
      </c>
      <c r="C353" s="106" t="s">
        <v>217</v>
      </c>
      <c r="D353" s="106" t="s">
        <v>185</v>
      </c>
      <c r="E353" s="105" t="s">
        <v>621</v>
      </c>
      <c r="F353" s="136" t="s">
        <v>779</v>
      </c>
      <c r="G353" s="163">
        <v>20</v>
      </c>
    </row>
    <row r="354" spans="1:7" ht="31.5">
      <c r="A354" s="2" t="s">
        <v>822</v>
      </c>
      <c r="B354" s="52" t="s">
        <v>29</v>
      </c>
      <c r="C354" s="106" t="s">
        <v>217</v>
      </c>
      <c r="D354" s="106" t="s">
        <v>185</v>
      </c>
      <c r="E354" s="105" t="s">
        <v>618</v>
      </c>
      <c r="F354" s="136"/>
      <c r="G354" s="163">
        <f>G355</f>
        <v>45</v>
      </c>
    </row>
    <row r="355" spans="1:7" ht="15.75">
      <c r="A355" s="74" t="s">
        <v>756</v>
      </c>
      <c r="B355" s="52" t="s">
        <v>29</v>
      </c>
      <c r="C355" s="106" t="s">
        <v>217</v>
      </c>
      <c r="D355" s="106" t="s">
        <v>185</v>
      </c>
      <c r="E355" s="105" t="s">
        <v>622</v>
      </c>
      <c r="F355" s="136"/>
      <c r="G355" s="163">
        <f>G356</f>
        <v>45</v>
      </c>
    </row>
    <row r="356" spans="1:7" ht="31.5">
      <c r="A356" s="138" t="s">
        <v>778</v>
      </c>
      <c r="B356" s="52" t="s">
        <v>29</v>
      </c>
      <c r="C356" s="106" t="s">
        <v>217</v>
      </c>
      <c r="D356" s="106" t="s">
        <v>185</v>
      </c>
      <c r="E356" s="105" t="s">
        <v>622</v>
      </c>
      <c r="F356" s="136" t="s">
        <v>779</v>
      </c>
      <c r="G356" s="163">
        <v>45</v>
      </c>
    </row>
    <row r="357" spans="1:7" ht="15.75" hidden="1">
      <c r="A357" s="138" t="s">
        <v>173</v>
      </c>
      <c r="B357" s="138"/>
      <c r="C357" s="138"/>
      <c r="D357" s="136" t="s">
        <v>32</v>
      </c>
      <c r="E357" s="145" t="s">
        <v>174</v>
      </c>
      <c r="F357" s="136"/>
      <c r="G357" s="204">
        <f>G358</f>
        <v>0</v>
      </c>
    </row>
    <row r="358" spans="1:7" ht="15.75" hidden="1">
      <c r="A358" s="11" t="s">
        <v>402</v>
      </c>
      <c r="B358" s="11"/>
      <c r="C358" s="11"/>
      <c r="D358" s="161" t="s">
        <v>32</v>
      </c>
      <c r="E358" s="162" t="s">
        <v>405</v>
      </c>
      <c r="F358" s="83"/>
      <c r="G358" s="204">
        <f>G359</f>
        <v>0</v>
      </c>
    </row>
    <row r="359" spans="1:7" ht="31.5" hidden="1">
      <c r="A359" s="11" t="s">
        <v>401</v>
      </c>
      <c r="B359" s="11"/>
      <c r="C359" s="11"/>
      <c r="D359" s="161" t="s">
        <v>32</v>
      </c>
      <c r="E359" s="162" t="s">
        <v>405</v>
      </c>
      <c r="F359" s="162">
        <v>630</v>
      </c>
      <c r="G359" s="204">
        <f>'Прил.7 Прогр.2016'!E360</f>
        <v>0</v>
      </c>
    </row>
    <row r="360" spans="1:7" ht="15.75">
      <c r="A360" s="179" t="s">
        <v>391</v>
      </c>
      <c r="B360" s="179"/>
      <c r="C360" s="179"/>
      <c r="D360" s="180"/>
      <c r="E360" s="180"/>
      <c r="F360" s="180"/>
      <c r="G360" s="167">
        <f>G9+G30</f>
        <v>95483.40000000001</v>
      </c>
    </row>
    <row r="363" ht="12.75">
      <c r="G363" s="207"/>
    </row>
    <row r="364" ht="12.75">
      <c r="G364" s="176"/>
    </row>
  </sheetData>
  <sheetProtection/>
  <autoFilter ref="A8:G360"/>
  <mergeCells count="6">
    <mergeCell ref="A1:G1"/>
    <mergeCell ref="A2:G2"/>
    <mergeCell ref="A3:G3"/>
    <mergeCell ref="A4:G4"/>
    <mergeCell ref="A6:G6"/>
    <mergeCell ref="A7:H7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0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73.625" style="0" customWidth="1"/>
    <col min="2" max="2" width="5.625" style="0" customWidth="1"/>
    <col min="3" max="4" width="5.00390625" style="0" customWidth="1"/>
    <col min="5" max="5" width="14.25390625" style="0" customWidth="1"/>
    <col min="6" max="6" width="6.75390625" style="0" customWidth="1"/>
    <col min="7" max="7" width="11.875" style="0" customWidth="1"/>
    <col min="8" max="8" width="12.625" style="0" customWidth="1"/>
    <col min="9" max="9" width="12.25390625" style="0" customWidth="1"/>
  </cols>
  <sheetData>
    <row r="1" spans="1:9" ht="20.25" customHeight="1">
      <c r="A1" s="223" t="s">
        <v>85</v>
      </c>
      <c r="B1" s="223"/>
      <c r="C1" s="223"/>
      <c r="D1" s="223"/>
      <c r="E1" s="223"/>
      <c r="F1" s="223"/>
      <c r="G1" s="223"/>
      <c r="H1" s="223"/>
      <c r="I1" s="154"/>
    </row>
    <row r="2" spans="1:9" ht="15.75">
      <c r="A2" s="223" t="s">
        <v>20</v>
      </c>
      <c r="B2" s="223"/>
      <c r="C2" s="223"/>
      <c r="D2" s="223"/>
      <c r="E2" s="223"/>
      <c r="F2" s="223"/>
      <c r="G2" s="223"/>
      <c r="H2" s="223"/>
      <c r="I2" s="154"/>
    </row>
    <row r="3" spans="1:9" ht="15.75">
      <c r="A3" s="223" t="s">
        <v>21</v>
      </c>
      <c r="B3" s="223"/>
      <c r="C3" s="223"/>
      <c r="D3" s="223"/>
      <c r="E3" s="223"/>
      <c r="F3" s="223"/>
      <c r="G3" s="223"/>
      <c r="H3" s="223"/>
      <c r="I3" s="154"/>
    </row>
    <row r="4" spans="1:9" ht="15.75">
      <c r="A4" s="223" t="s">
        <v>823</v>
      </c>
      <c r="B4" s="223"/>
      <c r="C4" s="223"/>
      <c r="D4" s="223"/>
      <c r="E4" s="223"/>
      <c r="F4" s="223"/>
      <c r="G4" s="223"/>
      <c r="H4" s="223"/>
      <c r="I4" s="15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65.25" customHeight="1">
      <c r="A6" s="233" t="s">
        <v>768</v>
      </c>
      <c r="B6" s="233"/>
      <c r="C6" s="233"/>
      <c r="D6" s="233"/>
      <c r="E6" s="233"/>
      <c r="F6" s="233"/>
      <c r="G6" s="233"/>
      <c r="H6" s="233"/>
      <c r="I6" s="24"/>
    </row>
    <row r="7" spans="1:9" ht="15.75">
      <c r="A7" s="236"/>
      <c r="B7" s="236"/>
      <c r="C7" s="236"/>
      <c r="D7" s="236"/>
      <c r="E7" s="236"/>
      <c r="F7" s="236"/>
      <c r="G7" s="236"/>
      <c r="H7" s="236"/>
      <c r="I7" s="235"/>
    </row>
    <row r="8" spans="1:9" ht="38.25" customHeight="1">
      <c r="A8" s="203" t="s">
        <v>34</v>
      </c>
      <c r="B8" s="48" t="s">
        <v>151</v>
      </c>
      <c r="C8" s="48" t="s">
        <v>152</v>
      </c>
      <c r="D8" s="48" t="s">
        <v>153</v>
      </c>
      <c r="E8" s="48" t="s">
        <v>146</v>
      </c>
      <c r="F8" s="48" t="s">
        <v>147</v>
      </c>
      <c r="G8" s="202" t="s">
        <v>424</v>
      </c>
      <c r="H8" s="202" t="s">
        <v>577</v>
      </c>
      <c r="I8" s="155"/>
    </row>
    <row r="9" spans="1:9" ht="51.75" customHeight="1">
      <c r="A9" s="45" t="s">
        <v>154</v>
      </c>
      <c r="B9" s="49" t="s">
        <v>155</v>
      </c>
      <c r="C9" s="48"/>
      <c r="D9" s="48"/>
      <c r="E9" s="48"/>
      <c r="F9" s="48"/>
      <c r="G9" s="202">
        <f>G10</f>
        <v>3901.1</v>
      </c>
      <c r="H9" s="202">
        <f>H10</f>
        <v>3950.5</v>
      </c>
      <c r="I9" s="201"/>
    </row>
    <row r="10" spans="1:8" ht="15.75">
      <c r="A10" s="134" t="s">
        <v>366</v>
      </c>
      <c r="B10" s="49" t="s">
        <v>155</v>
      </c>
      <c r="C10" s="102" t="s">
        <v>158</v>
      </c>
      <c r="D10" s="102" t="s">
        <v>769</v>
      </c>
      <c r="E10" s="135"/>
      <c r="F10" s="135"/>
      <c r="G10" s="167">
        <f>G11</f>
        <v>3901.1</v>
      </c>
      <c r="H10" s="167">
        <f>H11</f>
        <v>3950.5</v>
      </c>
    </row>
    <row r="11" spans="1:8" ht="48.75" customHeight="1">
      <c r="A11" s="74" t="s">
        <v>1</v>
      </c>
      <c r="B11" s="52" t="s">
        <v>155</v>
      </c>
      <c r="C11" s="106" t="s">
        <v>158</v>
      </c>
      <c r="D11" s="106" t="s">
        <v>159</v>
      </c>
      <c r="E11" s="137"/>
      <c r="F11" s="136"/>
      <c r="G11" s="163">
        <f>G12+G24</f>
        <v>3901.1</v>
      </c>
      <c r="H11" s="163">
        <f>H12+H24</f>
        <v>3950.5</v>
      </c>
    </row>
    <row r="12" spans="1:8" ht="23.25" customHeight="1">
      <c r="A12" s="138" t="s">
        <v>23</v>
      </c>
      <c r="B12" s="52" t="s">
        <v>155</v>
      </c>
      <c r="C12" s="106" t="s">
        <v>158</v>
      </c>
      <c r="D12" s="106" t="s">
        <v>159</v>
      </c>
      <c r="E12" s="83" t="s">
        <v>714</v>
      </c>
      <c r="F12" s="136"/>
      <c r="G12" s="163">
        <f>G13+G19</f>
        <v>3844.7</v>
      </c>
      <c r="H12" s="163">
        <f>H13+H19</f>
        <v>3888.5</v>
      </c>
    </row>
    <row r="13" spans="1:8" ht="33.75" customHeight="1">
      <c r="A13" s="74" t="s">
        <v>157</v>
      </c>
      <c r="B13" s="52" t="s">
        <v>155</v>
      </c>
      <c r="C13" s="106" t="s">
        <v>158</v>
      </c>
      <c r="D13" s="106" t="s">
        <v>159</v>
      </c>
      <c r="E13" s="83" t="s">
        <v>715</v>
      </c>
      <c r="F13" s="136"/>
      <c r="G13" s="163">
        <f>G15+G17</f>
        <v>3325.2</v>
      </c>
      <c r="H13" s="163">
        <f>H15+H17</f>
        <v>3354.2</v>
      </c>
    </row>
    <row r="14" spans="1:8" ht="33.75" customHeight="1">
      <c r="A14" s="51" t="s">
        <v>173</v>
      </c>
      <c r="B14" s="52" t="s">
        <v>155</v>
      </c>
      <c r="C14" s="106" t="s">
        <v>158</v>
      </c>
      <c r="D14" s="106" t="s">
        <v>159</v>
      </c>
      <c r="E14" s="105" t="s">
        <v>716</v>
      </c>
      <c r="F14" s="136"/>
      <c r="G14" s="163">
        <f>G15</f>
        <v>1428</v>
      </c>
      <c r="H14" s="163">
        <f>H15</f>
        <v>1457</v>
      </c>
    </row>
    <row r="15" spans="1:8" ht="50.25" customHeight="1">
      <c r="A15" s="74" t="s">
        <v>160</v>
      </c>
      <c r="B15" s="52" t="s">
        <v>155</v>
      </c>
      <c r="C15" s="106" t="s">
        <v>158</v>
      </c>
      <c r="D15" s="106" t="s">
        <v>159</v>
      </c>
      <c r="E15" s="83" t="s">
        <v>717</v>
      </c>
      <c r="F15" s="136"/>
      <c r="G15" s="163">
        <f>G16</f>
        <v>1428</v>
      </c>
      <c r="H15" s="163">
        <f>H16</f>
        <v>1457</v>
      </c>
    </row>
    <row r="16" spans="1:8" ht="30.75" customHeight="1">
      <c r="A16" s="138" t="s">
        <v>775</v>
      </c>
      <c r="B16" s="52" t="s">
        <v>155</v>
      </c>
      <c r="C16" s="106" t="s">
        <v>158</v>
      </c>
      <c r="D16" s="106" t="s">
        <v>159</v>
      </c>
      <c r="E16" s="83" t="s">
        <v>717</v>
      </c>
      <c r="F16" s="136" t="s">
        <v>774</v>
      </c>
      <c r="G16" s="61">
        <v>1428</v>
      </c>
      <c r="H16" s="61">
        <v>1457</v>
      </c>
    </row>
    <row r="17" spans="1:8" ht="47.25" customHeight="1">
      <c r="A17" s="138" t="s">
        <v>162</v>
      </c>
      <c r="B17" s="52" t="s">
        <v>155</v>
      </c>
      <c r="C17" s="106" t="s">
        <v>158</v>
      </c>
      <c r="D17" s="106" t="s">
        <v>159</v>
      </c>
      <c r="E17" s="83" t="s">
        <v>718</v>
      </c>
      <c r="F17" s="136"/>
      <c r="G17" s="163">
        <f>G18</f>
        <v>1897.2</v>
      </c>
      <c r="H17" s="163">
        <f>H18</f>
        <v>1897.2</v>
      </c>
    </row>
    <row r="18" spans="1:8" ht="34.5" customHeight="1">
      <c r="A18" s="138" t="s">
        <v>775</v>
      </c>
      <c r="B18" s="52" t="s">
        <v>155</v>
      </c>
      <c r="C18" s="106" t="s">
        <v>158</v>
      </c>
      <c r="D18" s="106" t="s">
        <v>159</v>
      </c>
      <c r="E18" s="83" t="s">
        <v>718</v>
      </c>
      <c r="F18" s="136" t="s">
        <v>774</v>
      </c>
      <c r="G18" s="163">
        <v>1897.2</v>
      </c>
      <c r="H18" s="163">
        <v>1897.2</v>
      </c>
    </row>
    <row r="19" spans="1:8" ht="31.5">
      <c r="A19" s="138" t="s">
        <v>164</v>
      </c>
      <c r="B19" s="52" t="s">
        <v>155</v>
      </c>
      <c r="C19" s="106" t="s">
        <v>158</v>
      </c>
      <c r="D19" s="106" t="s">
        <v>159</v>
      </c>
      <c r="E19" s="83" t="s">
        <v>746</v>
      </c>
      <c r="F19" s="136"/>
      <c r="G19" s="163">
        <f>G21</f>
        <v>519.5</v>
      </c>
      <c r="H19" s="163">
        <f>H21</f>
        <v>534.3</v>
      </c>
    </row>
    <row r="20" spans="1:8" ht="15.75">
      <c r="A20" s="51" t="s">
        <v>173</v>
      </c>
      <c r="B20" s="52" t="s">
        <v>155</v>
      </c>
      <c r="C20" s="106" t="s">
        <v>158</v>
      </c>
      <c r="D20" s="106" t="s">
        <v>159</v>
      </c>
      <c r="E20" s="105" t="s">
        <v>722</v>
      </c>
      <c r="F20" s="136"/>
      <c r="G20" s="163">
        <f>G21</f>
        <v>519.5</v>
      </c>
      <c r="H20" s="163">
        <f>H21</f>
        <v>534.3</v>
      </c>
    </row>
    <row r="21" spans="1:8" ht="48" customHeight="1">
      <c r="A21" s="138" t="s">
        <v>166</v>
      </c>
      <c r="B21" s="52" t="s">
        <v>155</v>
      </c>
      <c r="C21" s="106" t="s">
        <v>158</v>
      </c>
      <c r="D21" s="106" t="s">
        <v>159</v>
      </c>
      <c r="E21" s="83" t="s">
        <v>724</v>
      </c>
      <c r="F21" s="136"/>
      <c r="G21" s="163">
        <f>G22+G23</f>
        <v>519.5</v>
      </c>
      <c r="H21" s="163">
        <f>H22+H23</f>
        <v>534.3</v>
      </c>
    </row>
    <row r="22" spans="1:8" ht="31.5">
      <c r="A22" s="138" t="s">
        <v>778</v>
      </c>
      <c r="B22" s="52" t="s">
        <v>155</v>
      </c>
      <c r="C22" s="106" t="s">
        <v>158</v>
      </c>
      <c r="D22" s="106" t="s">
        <v>159</v>
      </c>
      <c r="E22" s="83" t="s">
        <v>724</v>
      </c>
      <c r="F22" s="136" t="s">
        <v>779</v>
      </c>
      <c r="G22" s="163">
        <v>509.5</v>
      </c>
      <c r="H22" s="163">
        <v>524.3</v>
      </c>
    </row>
    <row r="23" spans="1:8" ht="17.25" customHeight="1">
      <c r="A23" s="138" t="s">
        <v>776</v>
      </c>
      <c r="B23" s="52" t="s">
        <v>155</v>
      </c>
      <c r="C23" s="106" t="s">
        <v>158</v>
      </c>
      <c r="D23" s="106" t="s">
        <v>159</v>
      </c>
      <c r="E23" s="83" t="s">
        <v>724</v>
      </c>
      <c r="F23" s="136" t="s">
        <v>777</v>
      </c>
      <c r="G23" s="163">
        <v>10</v>
      </c>
      <c r="H23" s="163">
        <v>10</v>
      </c>
    </row>
    <row r="24" spans="1:8" ht="54" customHeight="1">
      <c r="A24" s="138" t="s">
        <v>171</v>
      </c>
      <c r="B24" s="52" t="s">
        <v>155</v>
      </c>
      <c r="C24" s="106" t="s">
        <v>158</v>
      </c>
      <c r="D24" s="106" t="s">
        <v>159</v>
      </c>
      <c r="E24" s="83" t="s">
        <v>729</v>
      </c>
      <c r="F24" s="136"/>
      <c r="G24" s="163">
        <f aca="true" t="shared" si="0" ref="G24:H27">G25</f>
        <v>56.4</v>
      </c>
      <c r="H24" s="163">
        <f t="shared" si="0"/>
        <v>62</v>
      </c>
    </row>
    <row r="25" spans="1:8" ht="24" customHeight="1">
      <c r="A25" s="138" t="s">
        <v>173</v>
      </c>
      <c r="B25" s="52" t="s">
        <v>155</v>
      </c>
      <c r="C25" s="106" t="s">
        <v>158</v>
      </c>
      <c r="D25" s="106" t="s">
        <v>159</v>
      </c>
      <c r="E25" s="83" t="s">
        <v>728</v>
      </c>
      <c r="F25" s="136"/>
      <c r="G25" s="163">
        <f>G27</f>
        <v>56.4</v>
      </c>
      <c r="H25" s="163">
        <f>H27</f>
        <v>62</v>
      </c>
    </row>
    <row r="26" spans="1:8" ht="24" customHeight="1">
      <c r="A26" s="138" t="s">
        <v>173</v>
      </c>
      <c r="B26" s="52" t="s">
        <v>155</v>
      </c>
      <c r="C26" s="106" t="s">
        <v>158</v>
      </c>
      <c r="D26" s="106" t="s">
        <v>159</v>
      </c>
      <c r="E26" s="105" t="s">
        <v>727</v>
      </c>
      <c r="F26" s="136"/>
      <c r="G26" s="163">
        <f>G27</f>
        <v>56.4</v>
      </c>
      <c r="H26" s="163">
        <f>H27</f>
        <v>62</v>
      </c>
    </row>
    <row r="27" spans="1:8" ht="111" customHeight="1">
      <c r="A27" s="140" t="s">
        <v>175</v>
      </c>
      <c r="B27" s="52" t="s">
        <v>155</v>
      </c>
      <c r="C27" s="106" t="s">
        <v>158</v>
      </c>
      <c r="D27" s="106" t="s">
        <v>159</v>
      </c>
      <c r="E27" s="83" t="s">
        <v>742</v>
      </c>
      <c r="F27" s="136"/>
      <c r="G27" s="163">
        <f t="shared" si="0"/>
        <v>56.4</v>
      </c>
      <c r="H27" s="163">
        <f t="shared" si="0"/>
        <v>62</v>
      </c>
    </row>
    <row r="28" spans="1:8" ht="18" customHeight="1">
      <c r="A28" s="74" t="s">
        <v>33</v>
      </c>
      <c r="B28" s="52" t="s">
        <v>155</v>
      </c>
      <c r="C28" s="106" t="s">
        <v>158</v>
      </c>
      <c r="D28" s="106" t="s">
        <v>159</v>
      </c>
      <c r="E28" s="83" t="s">
        <v>742</v>
      </c>
      <c r="F28" s="136" t="s">
        <v>372</v>
      </c>
      <c r="G28" s="98">
        <v>56.4</v>
      </c>
      <c r="H28" s="98">
        <v>62</v>
      </c>
    </row>
    <row r="29" spans="1:8" ht="18" customHeight="1">
      <c r="A29" s="45" t="s">
        <v>177</v>
      </c>
      <c r="B29" s="49" t="s">
        <v>29</v>
      </c>
      <c r="C29" s="74"/>
      <c r="D29" s="136"/>
      <c r="E29" s="83"/>
      <c r="F29" s="136"/>
      <c r="G29" s="96">
        <f>G30+G107+G115+G130+G163+G204+G248+G294+G305</f>
        <v>91953.42</v>
      </c>
      <c r="H29" s="96">
        <f>H30+H107+H115+H130+H163+H204+H248+H294+H305</f>
        <v>105082.1</v>
      </c>
    </row>
    <row r="30" spans="1:8" ht="18" customHeight="1">
      <c r="A30" s="134" t="s">
        <v>366</v>
      </c>
      <c r="B30" s="49" t="s">
        <v>29</v>
      </c>
      <c r="C30" s="102" t="s">
        <v>158</v>
      </c>
      <c r="D30" s="102" t="s">
        <v>769</v>
      </c>
      <c r="E30" s="83"/>
      <c r="F30" s="136"/>
      <c r="G30" s="96">
        <f>G31+G49+G55</f>
        <v>29270.32</v>
      </c>
      <c r="H30" s="96">
        <f>H31+H49+H55</f>
        <v>30791.4</v>
      </c>
    </row>
    <row r="31" spans="1:8" ht="47.25" customHeight="1">
      <c r="A31" s="74" t="s">
        <v>373</v>
      </c>
      <c r="B31" s="52" t="s">
        <v>29</v>
      </c>
      <c r="C31" s="106" t="s">
        <v>158</v>
      </c>
      <c r="D31" s="106" t="s">
        <v>181</v>
      </c>
      <c r="E31" s="136"/>
      <c r="F31" s="136"/>
      <c r="G31" s="163">
        <f>G32</f>
        <v>12276.9</v>
      </c>
      <c r="H31" s="163">
        <f>H32</f>
        <v>12913.1</v>
      </c>
    </row>
    <row r="32" spans="1:8" ht="18" customHeight="1">
      <c r="A32" s="74" t="s">
        <v>23</v>
      </c>
      <c r="B32" s="52" t="s">
        <v>29</v>
      </c>
      <c r="C32" s="106" t="s">
        <v>158</v>
      </c>
      <c r="D32" s="106" t="s">
        <v>181</v>
      </c>
      <c r="E32" s="83" t="s">
        <v>714</v>
      </c>
      <c r="F32" s="136"/>
      <c r="G32" s="163">
        <f>G33+G37+G45</f>
        <v>12276.9</v>
      </c>
      <c r="H32" s="163">
        <f>H33+H37+H45</f>
        <v>12913.1</v>
      </c>
    </row>
    <row r="33" spans="1:8" ht="36.75" customHeight="1">
      <c r="A33" s="138" t="s">
        <v>320</v>
      </c>
      <c r="B33" s="52" t="s">
        <v>29</v>
      </c>
      <c r="C33" s="106" t="s">
        <v>158</v>
      </c>
      <c r="D33" s="106" t="s">
        <v>181</v>
      </c>
      <c r="E33" s="83" t="s">
        <v>720</v>
      </c>
      <c r="F33" s="136"/>
      <c r="G33" s="163">
        <f>G35</f>
        <v>1575.9</v>
      </c>
      <c r="H33" s="163">
        <f>H35</f>
        <v>1654.7</v>
      </c>
    </row>
    <row r="34" spans="1:8" ht="22.5" customHeight="1">
      <c r="A34" s="51" t="s">
        <v>173</v>
      </c>
      <c r="B34" s="52" t="s">
        <v>29</v>
      </c>
      <c r="C34" s="106" t="s">
        <v>158</v>
      </c>
      <c r="D34" s="106" t="s">
        <v>181</v>
      </c>
      <c r="E34" s="83" t="s">
        <v>719</v>
      </c>
      <c r="F34" s="136"/>
      <c r="G34" s="163">
        <f>G35</f>
        <v>1575.9</v>
      </c>
      <c r="H34" s="163">
        <f>H35</f>
        <v>1654.7</v>
      </c>
    </row>
    <row r="35" spans="1:8" ht="63" customHeight="1">
      <c r="A35" s="74" t="s">
        <v>323</v>
      </c>
      <c r="B35" s="52" t="s">
        <v>29</v>
      </c>
      <c r="C35" s="106" t="s">
        <v>158</v>
      </c>
      <c r="D35" s="106" t="s">
        <v>181</v>
      </c>
      <c r="E35" s="83" t="s">
        <v>721</v>
      </c>
      <c r="F35" s="136"/>
      <c r="G35" s="163">
        <f>G36</f>
        <v>1575.9</v>
      </c>
      <c r="H35" s="163">
        <f>H36</f>
        <v>1654.7</v>
      </c>
    </row>
    <row r="36" spans="1:8" ht="33.75" customHeight="1">
      <c r="A36" s="138" t="s">
        <v>775</v>
      </c>
      <c r="B36" s="52" t="s">
        <v>29</v>
      </c>
      <c r="C36" s="106" t="s">
        <v>158</v>
      </c>
      <c r="D36" s="106" t="s">
        <v>181</v>
      </c>
      <c r="E36" s="83" t="s">
        <v>721</v>
      </c>
      <c r="F36" s="136" t="s">
        <v>774</v>
      </c>
      <c r="G36" s="61">
        <v>1575.9</v>
      </c>
      <c r="H36" s="61">
        <v>1654.7</v>
      </c>
    </row>
    <row r="37" spans="1:8" ht="31.5">
      <c r="A37" s="74" t="s">
        <v>164</v>
      </c>
      <c r="B37" s="52" t="s">
        <v>29</v>
      </c>
      <c r="C37" s="106" t="s">
        <v>158</v>
      </c>
      <c r="D37" s="106" t="s">
        <v>181</v>
      </c>
      <c r="E37" s="83" t="s">
        <v>746</v>
      </c>
      <c r="F37" s="136"/>
      <c r="G37" s="163">
        <f>G39+G41</f>
        <v>10701</v>
      </c>
      <c r="H37" s="163">
        <f>H39+H41</f>
        <v>11258.4</v>
      </c>
    </row>
    <row r="38" spans="1:8" ht="15.75">
      <c r="A38" s="51" t="s">
        <v>173</v>
      </c>
      <c r="B38" s="52" t="s">
        <v>29</v>
      </c>
      <c r="C38" s="106" t="s">
        <v>158</v>
      </c>
      <c r="D38" s="106" t="s">
        <v>181</v>
      </c>
      <c r="E38" s="83" t="s">
        <v>722</v>
      </c>
      <c r="F38" s="136"/>
      <c r="G38" s="163">
        <f>G39+G41</f>
        <v>10701</v>
      </c>
      <c r="H38" s="163">
        <f>H39+H41</f>
        <v>11258.4</v>
      </c>
    </row>
    <row r="39" spans="1:8" ht="49.5" customHeight="1">
      <c r="A39" s="138" t="s">
        <v>325</v>
      </c>
      <c r="B39" s="52" t="s">
        <v>29</v>
      </c>
      <c r="C39" s="106" t="s">
        <v>158</v>
      </c>
      <c r="D39" s="106" t="s">
        <v>181</v>
      </c>
      <c r="E39" s="83" t="s">
        <v>723</v>
      </c>
      <c r="F39" s="136"/>
      <c r="G39" s="163">
        <f>G40</f>
        <v>8177.4</v>
      </c>
      <c r="H39" s="163">
        <f>H40</f>
        <v>8586.3</v>
      </c>
    </row>
    <row r="40" spans="1:8" ht="36" customHeight="1">
      <c r="A40" s="138" t="s">
        <v>775</v>
      </c>
      <c r="B40" s="52" t="s">
        <v>29</v>
      </c>
      <c r="C40" s="106" t="s">
        <v>158</v>
      </c>
      <c r="D40" s="106" t="s">
        <v>181</v>
      </c>
      <c r="E40" s="83" t="s">
        <v>723</v>
      </c>
      <c r="F40" s="136" t="s">
        <v>774</v>
      </c>
      <c r="G40" s="163">
        <v>8177.4</v>
      </c>
      <c r="H40" s="163">
        <v>8586.3</v>
      </c>
    </row>
    <row r="41" spans="1:8" ht="48" customHeight="1">
      <c r="A41" s="138" t="s">
        <v>166</v>
      </c>
      <c r="B41" s="52" t="s">
        <v>29</v>
      </c>
      <c r="C41" s="106" t="s">
        <v>158</v>
      </c>
      <c r="D41" s="106" t="s">
        <v>181</v>
      </c>
      <c r="E41" s="83" t="s">
        <v>724</v>
      </c>
      <c r="F41" s="136"/>
      <c r="G41" s="163">
        <f>G42+G43+G44</f>
        <v>2523.6</v>
      </c>
      <c r="H41" s="163">
        <f>H42+H43+H44</f>
        <v>2672.1</v>
      </c>
    </row>
    <row r="42" spans="1:8" ht="36" customHeight="1">
      <c r="A42" s="138" t="s">
        <v>775</v>
      </c>
      <c r="B42" s="52" t="s">
        <v>29</v>
      </c>
      <c r="C42" s="106" t="s">
        <v>158</v>
      </c>
      <c r="D42" s="106" t="s">
        <v>181</v>
      </c>
      <c r="E42" s="83" t="s">
        <v>724</v>
      </c>
      <c r="F42" s="136" t="s">
        <v>774</v>
      </c>
      <c r="G42" s="163">
        <v>60.5</v>
      </c>
      <c r="H42" s="163">
        <v>63.5</v>
      </c>
    </row>
    <row r="43" spans="1:8" ht="35.25" customHeight="1">
      <c r="A43" s="138" t="s">
        <v>778</v>
      </c>
      <c r="B43" s="52" t="s">
        <v>29</v>
      </c>
      <c r="C43" s="106" t="s">
        <v>158</v>
      </c>
      <c r="D43" s="106" t="s">
        <v>181</v>
      </c>
      <c r="E43" s="83" t="s">
        <v>724</v>
      </c>
      <c r="F43" s="136" t="s">
        <v>779</v>
      </c>
      <c r="G43" s="163">
        <v>2258.1</v>
      </c>
      <c r="H43" s="163">
        <v>2403.6</v>
      </c>
    </row>
    <row r="44" spans="1:8" ht="22.5" customHeight="1">
      <c r="A44" s="138" t="s">
        <v>776</v>
      </c>
      <c r="B44" s="52" t="s">
        <v>29</v>
      </c>
      <c r="C44" s="106" t="s">
        <v>158</v>
      </c>
      <c r="D44" s="106" t="s">
        <v>181</v>
      </c>
      <c r="E44" s="83" t="s">
        <v>724</v>
      </c>
      <c r="F44" s="136" t="s">
        <v>777</v>
      </c>
      <c r="G44" s="163">
        <v>205</v>
      </c>
      <c r="H44" s="163">
        <v>205</v>
      </c>
    </row>
    <row r="45" spans="1:8" ht="31.5" customHeight="1" hidden="1">
      <c r="A45" s="141" t="s">
        <v>327</v>
      </c>
      <c r="B45" s="141"/>
      <c r="C45" s="141"/>
      <c r="D45" s="136" t="s">
        <v>10</v>
      </c>
      <c r="E45" s="137" t="s">
        <v>328</v>
      </c>
      <c r="F45" s="136"/>
      <c r="G45" s="163"/>
      <c r="H45" s="163"/>
    </row>
    <row r="46" spans="1:8" ht="63.75" customHeight="1" hidden="1">
      <c r="A46" s="138" t="s">
        <v>329</v>
      </c>
      <c r="B46" s="138"/>
      <c r="C46" s="138"/>
      <c r="D46" s="136" t="s">
        <v>10</v>
      </c>
      <c r="E46" s="137" t="s">
        <v>330</v>
      </c>
      <c r="F46" s="136"/>
      <c r="G46" s="163"/>
      <c r="H46" s="163"/>
    </row>
    <row r="47" spans="1:8" ht="39" customHeight="1" hidden="1">
      <c r="A47" s="138" t="s">
        <v>161</v>
      </c>
      <c r="B47" s="138"/>
      <c r="C47" s="138"/>
      <c r="D47" s="136" t="s">
        <v>10</v>
      </c>
      <c r="E47" s="137" t="s">
        <v>330</v>
      </c>
      <c r="F47" s="136" t="s">
        <v>367</v>
      </c>
      <c r="G47" s="163"/>
      <c r="H47" s="163"/>
    </row>
    <row r="48" spans="1:8" ht="39.75" customHeight="1" hidden="1">
      <c r="A48" s="138" t="s">
        <v>169</v>
      </c>
      <c r="B48" s="138"/>
      <c r="C48" s="138"/>
      <c r="D48" s="136" t="s">
        <v>10</v>
      </c>
      <c r="E48" s="137" t="s">
        <v>330</v>
      </c>
      <c r="F48" s="136" t="s">
        <v>370</v>
      </c>
      <c r="G48" s="163"/>
      <c r="H48" s="163"/>
    </row>
    <row r="49" spans="1:8" ht="15.75">
      <c r="A49" s="74" t="s">
        <v>25</v>
      </c>
      <c r="B49" s="52" t="s">
        <v>29</v>
      </c>
      <c r="C49" s="106" t="s">
        <v>158</v>
      </c>
      <c r="D49" s="106" t="s">
        <v>217</v>
      </c>
      <c r="E49" s="136"/>
      <c r="F49" s="136"/>
      <c r="G49" s="163">
        <f>G50</f>
        <v>550</v>
      </c>
      <c r="H49" s="163">
        <f>H50</f>
        <v>600</v>
      </c>
    </row>
    <row r="50" spans="1:8" ht="54.75" customHeight="1">
      <c r="A50" s="138" t="s">
        <v>171</v>
      </c>
      <c r="B50" s="52" t="s">
        <v>29</v>
      </c>
      <c r="C50" s="106" t="s">
        <v>158</v>
      </c>
      <c r="D50" s="106" t="s">
        <v>217</v>
      </c>
      <c r="E50" s="83" t="s">
        <v>729</v>
      </c>
      <c r="F50" s="136"/>
      <c r="G50" s="163">
        <f>G53</f>
        <v>550</v>
      </c>
      <c r="H50" s="163">
        <f>H53</f>
        <v>600</v>
      </c>
    </row>
    <row r="51" spans="1:8" ht="19.5" customHeight="1">
      <c r="A51" s="51" t="s">
        <v>173</v>
      </c>
      <c r="B51" s="52" t="s">
        <v>29</v>
      </c>
      <c r="C51" s="106" t="s">
        <v>158</v>
      </c>
      <c r="D51" s="106" t="s">
        <v>217</v>
      </c>
      <c r="E51" s="83" t="s">
        <v>728</v>
      </c>
      <c r="F51" s="136"/>
      <c r="G51" s="163">
        <f aca="true" t="shared" si="1" ref="G51:H53">G52</f>
        <v>550</v>
      </c>
      <c r="H51" s="163">
        <f t="shared" si="1"/>
        <v>600</v>
      </c>
    </row>
    <row r="52" spans="1:8" ht="20.25" customHeight="1">
      <c r="A52" s="51" t="s">
        <v>173</v>
      </c>
      <c r="B52" s="52" t="s">
        <v>29</v>
      </c>
      <c r="C52" s="106" t="s">
        <v>158</v>
      </c>
      <c r="D52" s="106" t="s">
        <v>217</v>
      </c>
      <c r="E52" s="105" t="s">
        <v>727</v>
      </c>
      <c r="F52" s="136"/>
      <c r="G52" s="163">
        <f t="shared" si="1"/>
        <v>550</v>
      </c>
      <c r="H52" s="163">
        <f t="shared" si="1"/>
        <v>600</v>
      </c>
    </row>
    <row r="53" spans="1:8" ht="62.25" customHeight="1">
      <c r="A53" s="138" t="s">
        <v>335</v>
      </c>
      <c r="B53" s="52" t="s">
        <v>29</v>
      </c>
      <c r="C53" s="106" t="s">
        <v>158</v>
      </c>
      <c r="D53" s="106" t="s">
        <v>217</v>
      </c>
      <c r="E53" s="83" t="s">
        <v>731</v>
      </c>
      <c r="F53" s="136"/>
      <c r="G53" s="163">
        <f t="shared" si="1"/>
        <v>550</v>
      </c>
      <c r="H53" s="163">
        <f t="shared" si="1"/>
        <v>600</v>
      </c>
    </row>
    <row r="54" spans="1:8" ht="18.75" customHeight="1">
      <c r="A54" s="138" t="s">
        <v>337</v>
      </c>
      <c r="B54" s="52" t="s">
        <v>29</v>
      </c>
      <c r="C54" s="106" t="s">
        <v>158</v>
      </c>
      <c r="D54" s="106" t="s">
        <v>217</v>
      </c>
      <c r="E54" s="83" t="s">
        <v>731</v>
      </c>
      <c r="F54" s="136" t="s">
        <v>376</v>
      </c>
      <c r="G54" s="163">
        <v>550</v>
      </c>
      <c r="H54" s="163">
        <v>600</v>
      </c>
    </row>
    <row r="55" spans="1:8" ht="15.75">
      <c r="A55" s="74" t="s">
        <v>2</v>
      </c>
      <c r="B55" s="52" t="s">
        <v>29</v>
      </c>
      <c r="C55" s="106" t="s">
        <v>158</v>
      </c>
      <c r="D55" s="106" t="s">
        <v>202</v>
      </c>
      <c r="E55" s="142"/>
      <c r="F55" s="142"/>
      <c r="G55" s="163">
        <f>G56+G79+G82+G88</f>
        <v>16443.420000000002</v>
      </c>
      <c r="H55" s="163">
        <f>H56+H79+H82+H88</f>
        <v>17278.3</v>
      </c>
    </row>
    <row r="56" spans="1:8" ht="46.5" customHeight="1">
      <c r="A56" s="74" t="s">
        <v>441</v>
      </c>
      <c r="B56" s="52" t="s">
        <v>29</v>
      </c>
      <c r="C56" s="106" t="s">
        <v>158</v>
      </c>
      <c r="D56" s="106" t="s">
        <v>202</v>
      </c>
      <c r="E56" s="209" t="s">
        <v>614</v>
      </c>
      <c r="F56" s="142"/>
      <c r="G56" s="163">
        <f>G57+G71</f>
        <v>3668</v>
      </c>
      <c r="H56" s="163">
        <f>H57+H71</f>
        <v>3833</v>
      </c>
    </row>
    <row r="57" spans="1:8" ht="46.5" customHeight="1">
      <c r="A57" s="74" t="s">
        <v>200</v>
      </c>
      <c r="B57" s="52" t="s">
        <v>29</v>
      </c>
      <c r="C57" s="106" t="s">
        <v>158</v>
      </c>
      <c r="D57" s="106" t="s">
        <v>202</v>
      </c>
      <c r="E57" s="209" t="s">
        <v>605</v>
      </c>
      <c r="F57" s="142"/>
      <c r="G57" s="163">
        <f>G58+G61+G63+G65+G67+G69</f>
        <v>2794</v>
      </c>
      <c r="H57" s="163">
        <f>H58+H61+H63+H65+H67+H69</f>
        <v>2908</v>
      </c>
    </row>
    <row r="58" spans="1:8" ht="33" customHeight="1">
      <c r="A58" s="74" t="s">
        <v>377</v>
      </c>
      <c r="B58" s="52" t="s">
        <v>29</v>
      </c>
      <c r="C58" s="106" t="s">
        <v>158</v>
      </c>
      <c r="D58" s="106" t="s">
        <v>202</v>
      </c>
      <c r="E58" s="209" t="s">
        <v>606</v>
      </c>
      <c r="F58" s="142"/>
      <c r="G58" s="163">
        <f>G59+G60</f>
        <v>2629</v>
      </c>
      <c r="H58" s="163">
        <f>H59+H60</f>
        <v>2743</v>
      </c>
    </row>
    <row r="59" spans="1:8" ht="31.5">
      <c r="A59" s="138" t="s">
        <v>778</v>
      </c>
      <c r="B59" s="52" t="s">
        <v>29</v>
      </c>
      <c r="C59" s="106" t="s">
        <v>158</v>
      </c>
      <c r="D59" s="106" t="s">
        <v>202</v>
      </c>
      <c r="E59" s="209" t="s">
        <v>606</v>
      </c>
      <c r="F59" s="136" t="s">
        <v>779</v>
      </c>
      <c r="G59" s="163">
        <v>2619</v>
      </c>
      <c r="H59" s="163">
        <v>2733</v>
      </c>
    </row>
    <row r="60" spans="1:8" ht="15.75">
      <c r="A60" s="74" t="s">
        <v>205</v>
      </c>
      <c r="B60" s="52" t="s">
        <v>29</v>
      </c>
      <c r="C60" s="106" t="s">
        <v>158</v>
      </c>
      <c r="D60" s="106" t="s">
        <v>202</v>
      </c>
      <c r="E60" s="209" t="s">
        <v>606</v>
      </c>
      <c r="F60" s="136" t="s">
        <v>378</v>
      </c>
      <c r="G60" s="163">
        <v>10</v>
      </c>
      <c r="H60" s="163">
        <v>10</v>
      </c>
    </row>
    <row r="61" spans="1:8" ht="17.25" customHeight="1">
      <c r="A61" s="74" t="s">
        <v>206</v>
      </c>
      <c r="B61" s="52" t="s">
        <v>29</v>
      </c>
      <c r="C61" s="106" t="s">
        <v>158</v>
      </c>
      <c r="D61" s="106" t="s">
        <v>202</v>
      </c>
      <c r="E61" s="209" t="s">
        <v>607</v>
      </c>
      <c r="F61" s="136"/>
      <c r="G61" s="163">
        <f>G62</f>
        <v>155</v>
      </c>
      <c r="H61" s="163">
        <f>H62</f>
        <v>155</v>
      </c>
    </row>
    <row r="62" spans="1:8" ht="31.5">
      <c r="A62" s="138" t="s">
        <v>778</v>
      </c>
      <c r="B62" s="52" t="s">
        <v>29</v>
      </c>
      <c r="C62" s="106" t="s">
        <v>158</v>
      </c>
      <c r="D62" s="106" t="s">
        <v>202</v>
      </c>
      <c r="E62" s="209" t="s">
        <v>607</v>
      </c>
      <c r="F62" s="136" t="s">
        <v>779</v>
      </c>
      <c r="G62" s="163">
        <v>155</v>
      </c>
      <c r="H62" s="163">
        <v>155</v>
      </c>
    </row>
    <row r="63" spans="1:8" ht="19.5" customHeight="1" hidden="1">
      <c r="A63" s="74" t="s">
        <v>208</v>
      </c>
      <c r="B63" s="52" t="s">
        <v>29</v>
      </c>
      <c r="C63" s="106" t="s">
        <v>158</v>
      </c>
      <c r="D63" s="106" t="s">
        <v>202</v>
      </c>
      <c r="E63" s="209" t="s">
        <v>209</v>
      </c>
      <c r="F63" s="136"/>
      <c r="G63" s="163">
        <f>G64</f>
        <v>0</v>
      </c>
      <c r="H63" s="163">
        <f>H64</f>
        <v>0</v>
      </c>
    </row>
    <row r="64" spans="1:8" ht="31.5" customHeight="1" hidden="1">
      <c r="A64" s="138" t="s">
        <v>169</v>
      </c>
      <c r="B64" s="52" t="s">
        <v>29</v>
      </c>
      <c r="C64" s="106" t="s">
        <v>158</v>
      </c>
      <c r="D64" s="106" t="s">
        <v>202</v>
      </c>
      <c r="E64" s="209" t="s">
        <v>209</v>
      </c>
      <c r="F64" s="136" t="s">
        <v>370</v>
      </c>
      <c r="G64" s="163">
        <v>0</v>
      </c>
      <c r="H64" s="163">
        <v>0</v>
      </c>
    </row>
    <row r="65" spans="1:8" ht="15.75">
      <c r="A65" s="74" t="s">
        <v>210</v>
      </c>
      <c r="B65" s="52" t="s">
        <v>29</v>
      </c>
      <c r="C65" s="106" t="s">
        <v>158</v>
      </c>
      <c r="D65" s="106" t="s">
        <v>202</v>
      </c>
      <c r="E65" s="209" t="s">
        <v>613</v>
      </c>
      <c r="F65" s="136"/>
      <c r="G65" s="163">
        <f>G66</f>
        <v>10</v>
      </c>
      <c r="H65" s="163">
        <f>H66</f>
        <v>10</v>
      </c>
    </row>
    <row r="66" spans="1:8" ht="15.75">
      <c r="A66" s="74" t="s">
        <v>205</v>
      </c>
      <c r="B66" s="52" t="s">
        <v>29</v>
      </c>
      <c r="C66" s="106" t="s">
        <v>158</v>
      </c>
      <c r="D66" s="106" t="s">
        <v>202</v>
      </c>
      <c r="E66" s="209" t="s">
        <v>613</v>
      </c>
      <c r="F66" s="136" t="s">
        <v>378</v>
      </c>
      <c r="G66" s="163">
        <v>10</v>
      </c>
      <c r="H66" s="163">
        <v>10</v>
      </c>
    </row>
    <row r="67" spans="1:8" ht="15.75" customHeight="1" hidden="1">
      <c r="A67" s="138" t="s">
        <v>212</v>
      </c>
      <c r="B67" s="52" t="s">
        <v>29</v>
      </c>
      <c r="C67" s="106" t="s">
        <v>158</v>
      </c>
      <c r="D67" s="106" t="s">
        <v>202</v>
      </c>
      <c r="E67" s="209" t="s">
        <v>213</v>
      </c>
      <c r="F67" s="136"/>
      <c r="G67" s="163">
        <f>G68</f>
        <v>0</v>
      </c>
      <c r="H67" s="163">
        <f>H68</f>
        <v>0</v>
      </c>
    </row>
    <row r="68" spans="1:8" ht="31.5" customHeight="1" hidden="1">
      <c r="A68" s="138" t="s">
        <v>169</v>
      </c>
      <c r="B68" s="52" t="s">
        <v>29</v>
      </c>
      <c r="C68" s="106" t="s">
        <v>158</v>
      </c>
      <c r="D68" s="106" t="s">
        <v>202</v>
      </c>
      <c r="E68" s="209" t="s">
        <v>213</v>
      </c>
      <c r="F68" s="136" t="s">
        <v>370</v>
      </c>
      <c r="G68" s="163">
        <v>0</v>
      </c>
      <c r="H68" s="163">
        <v>0</v>
      </c>
    </row>
    <row r="69" spans="1:8" ht="31.5" customHeight="1" hidden="1">
      <c r="A69" s="74" t="s">
        <v>214</v>
      </c>
      <c r="B69" s="52" t="s">
        <v>29</v>
      </c>
      <c r="C69" s="106" t="s">
        <v>158</v>
      </c>
      <c r="D69" s="106" t="s">
        <v>202</v>
      </c>
      <c r="E69" s="209" t="s">
        <v>215</v>
      </c>
      <c r="F69" s="136"/>
      <c r="G69" s="163">
        <f>G70</f>
        <v>0</v>
      </c>
      <c r="H69" s="163">
        <f>H70</f>
        <v>0</v>
      </c>
    </row>
    <row r="70" spans="1:8" ht="31.5" customHeight="1" hidden="1">
      <c r="A70" s="138" t="s">
        <v>169</v>
      </c>
      <c r="B70" s="52" t="s">
        <v>29</v>
      </c>
      <c r="C70" s="106" t="s">
        <v>158</v>
      </c>
      <c r="D70" s="106" t="s">
        <v>202</v>
      </c>
      <c r="E70" s="209" t="s">
        <v>215</v>
      </c>
      <c r="F70" s="136" t="s">
        <v>370</v>
      </c>
      <c r="G70" s="163">
        <v>0</v>
      </c>
      <c r="H70" s="163">
        <v>0</v>
      </c>
    </row>
    <row r="71" spans="1:8" ht="46.5" customHeight="1">
      <c r="A71" s="138" t="s">
        <v>392</v>
      </c>
      <c r="B71" s="52" t="s">
        <v>29</v>
      </c>
      <c r="C71" s="106" t="s">
        <v>158</v>
      </c>
      <c r="D71" s="106" t="s">
        <v>202</v>
      </c>
      <c r="E71" s="209" t="s">
        <v>656</v>
      </c>
      <c r="F71" s="136"/>
      <c r="G71" s="163">
        <f>G72+G74+G76</f>
        <v>874</v>
      </c>
      <c r="H71" s="163">
        <f>H72+H74+H76</f>
        <v>925</v>
      </c>
    </row>
    <row r="72" spans="1:8" ht="31.5" customHeight="1" hidden="1">
      <c r="A72" s="138" t="s">
        <v>258</v>
      </c>
      <c r="B72" s="52" t="s">
        <v>29</v>
      </c>
      <c r="C72" s="106" t="s">
        <v>158</v>
      </c>
      <c r="D72" s="106" t="s">
        <v>202</v>
      </c>
      <c r="E72" s="209" t="s">
        <v>259</v>
      </c>
      <c r="F72" s="136"/>
      <c r="G72" s="163">
        <f>G73</f>
        <v>0</v>
      </c>
      <c r="H72" s="163">
        <f>H73</f>
        <v>0</v>
      </c>
    </row>
    <row r="73" spans="1:8" ht="31.5" customHeight="1" hidden="1">
      <c r="A73" s="138" t="s">
        <v>169</v>
      </c>
      <c r="B73" s="52" t="s">
        <v>29</v>
      </c>
      <c r="C73" s="106" t="s">
        <v>158</v>
      </c>
      <c r="D73" s="106" t="s">
        <v>202</v>
      </c>
      <c r="E73" s="209" t="s">
        <v>259</v>
      </c>
      <c r="F73" s="136" t="s">
        <v>370</v>
      </c>
      <c r="G73" s="163">
        <v>0</v>
      </c>
      <c r="H73" s="163">
        <v>0</v>
      </c>
    </row>
    <row r="74" spans="1:8" ht="15.75" customHeight="1" hidden="1">
      <c r="A74" s="138" t="s">
        <v>260</v>
      </c>
      <c r="B74" s="52" t="s">
        <v>29</v>
      </c>
      <c r="C74" s="106" t="s">
        <v>158</v>
      </c>
      <c r="D74" s="106" t="s">
        <v>202</v>
      </c>
      <c r="E74" s="209" t="s">
        <v>261</v>
      </c>
      <c r="F74" s="136"/>
      <c r="G74" s="163">
        <f>G75</f>
        <v>0</v>
      </c>
      <c r="H74" s="163">
        <f>H75</f>
        <v>0</v>
      </c>
    </row>
    <row r="75" spans="1:8" ht="15.75" customHeight="1" hidden="1">
      <c r="A75" s="74" t="s">
        <v>205</v>
      </c>
      <c r="B75" s="52" t="s">
        <v>29</v>
      </c>
      <c r="C75" s="106" t="s">
        <v>158</v>
      </c>
      <c r="D75" s="106" t="s">
        <v>202</v>
      </c>
      <c r="E75" s="209" t="s">
        <v>261</v>
      </c>
      <c r="F75" s="136" t="s">
        <v>378</v>
      </c>
      <c r="G75" s="163">
        <v>0</v>
      </c>
      <c r="H75" s="163">
        <v>0</v>
      </c>
    </row>
    <row r="76" spans="1:8" ht="15.75">
      <c r="A76" s="140" t="s">
        <v>262</v>
      </c>
      <c r="B76" s="52" t="s">
        <v>29</v>
      </c>
      <c r="C76" s="106" t="s">
        <v>158</v>
      </c>
      <c r="D76" s="106" t="s">
        <v>202</v>
      </c>
      <c r="E76" s="209" t="s">
        <v>659</v>
      </c>
      <c r="F76" s="136"/>
      <c r="G76" s="163">
        <f>G77+G78</f>
        <v>874</v>
      </c>
      <c r="H76" s="163">
        <f>H77+H78</f>
        <v>925</v>
      </c>
    </row>
    <row r="77" spans="1:8" ht="31.5">
      <c r="A77" s="138" t="s">
        <v>778</v>
      </c>
      <c r="B77" s="52" t="s">
        <v>29</v>
      </c>
      <c r="C77" s="106" t="s">
        <v>158</v>
      </c>
      <c r="D77" s="106" t="s">
        <v>202</v>
      </c>
      <c r="E77" s="209" t="s">
        <v>659</v>
      </c>
      <c r="F77" s="136" t="s">
        <v>779</v>
      </c>
      <c r="G77" s="163">
        <v>859</v>
      </c>
      <c r="H77" s="163">
        <v>907</v>
      </c>
    </row>
    <row r="78" spans="1:8" ht="15.75">
      <c r="A78" s="74" t="s">
        <v>205</v>
      </c>
      <c r="B78" s="52" t="s">
        <v>29</v>
      </c>
      <c r="C78" s="106" t="s">
        <v>158</v>
      </c>
      <c r="D78" s="106" t="s">
        <v>202</v>
      </c>
      <c r="E78" s="209" t="s">
        <v>659</v>
      </c>
      <c r="F78" s="136" t="s">
        <v>378</v>
      </c>
      <c r="G78" s="163">
        <v>15</v>
      </c>
      <c r="H78" s="163">
        <v>18</v>
      </c>
    </row>
    <row r="79" spans="1:8" ht="63" customHeight="1">
      <c r="A79" s="74" t="s">
        <v>436</v>
      </c>
      <c r="B79" s="52" t="s">
        <v>29</v>
      </c>
      <c r="C79" s="106" t="s">
        <v>158</v>
      </c>
      <c r="D79" s="106" t="s">
        <v>202</v>
      </c>
      <c r="E79" s="105" t="s">
        <v>692</v>
      </c>
      <c r="F79" s="136"/>
      <c r="G79" s="163">
        <f>G80</f>
        <v>250</v>
      </c>
      <c r="H79" s="163">
        <f>H80</f>
        <v>300</v>
      </c>
    </row>
    <row r="80" spans="1:8" ht="31.5">
      <c r="A80" s="144" t="s">
        <v>300</v>
      </c>
      <c r="B80" s="52" t="s">
        <v>29</v>
      </c>
      <c r="C80" s="106" t="s">
        <v>158</v>
      </c>
      <c r="D80" s="106" t="s">
        <v>202</v>
      </c>
      <c r="E80" s="105" t="s">
        <v>693</v>
      </c>
      <c r="F80" s="136"/>
      <c r="G80" s="163">
        <f>G81</f>
        <v>250</v>
      </c>
      <c r="H80" s="163">
        <f>H81</f>
        <v>300</v>
      </c>
    </row>
    <row r="81" spans="1:8" ht="31.5">
      <c r="A81" s="138" t="s">
        <v>778</v>
      </c>
      <c r="B81" s="52" t="s">
        <v>29</v>
      </c>
      <c r="C81" s="106" t="s">
        <v>158</v>
      </c>
      <c r="D81" s="106" t="s">
        <v>202</v>
      </c>
      <c r="E81" s="105" t="s">
        <v>693</v>
      </c>
      <c r="F81" s="136" t="s">
        <v>779</v>
      </c>
      <c r="G81" s="163">
        <v>250</v>
      </c>
      <c r="H81" s="163">
        <v>300</v>
      </c>
    </row>
    <row r="82" spans="1:8" ht="15.75">
      <c r="A82" s="74" t="s">
        <v>23</v>
      </c>
      <c r="B82" s="52" t="s">
        <v>29</v>
      </c>
      <c r="C82" s="106" t="s">
        <v>158</v>
      </c>
      <c r="D82" s="106" t="s">
        <v>202</v>
      </c>
      <c r="E82" s="83" t="s">
        <v>714</v>
      </c>
      <c r="F82" s="136"/>
      <c r="G82" s="163">
        <f>G83</f>
        <v>598.5</v>
      </c>
      <c r="H82" s="163">
        <f>H83</f>
        <v>598.5</v>
      </c>
    </row>
    <row r="83" spans="1:8" ht="31.5">
      <c r="A83" s="138" t="s">
        <v>327</v>
      </c>
      <c r="B83" s="52" t="s">
        <v>29</v>
      </c>
      <c r="C83" s="106" t="s">
        <v>158</v>
      </c>
      <c r="D83" s="106" t="s">
        <v>202</v>
      </c>
      <c r="E83" s="83" t="s">
        <v>725</v>
      </c>
      <c r="F83" s="136"/>
      <c r="G83" s="163">
        <f>G85</f>
        <v>598.5</v>
      </c>
      <c r="H83" s="163">
        <f>H85</f>
        <v>598.5</v>
      </c>
    </row>
    <row r="84" spans="1:8" ht="15.75">
      <c r="A84" s="51" t="s">
        <v>173</v>
      </c>
      <c r="B84" s="52" t="s">
        <v>29</v>
      </c>
      <c r="C84" s="106" t="s">
        <v>158</v>
      </c>
      <c r="D84" s="106" t="s">
        <v>202</v>
      </c>
      <c r="E84" s="83" t="s">
        <v>726</v>
      </c>
      <c r="F84" s="136"/>
      <c r="G84" s="163">
        <f>G85</f>
        <v>598.5</v>
      </c>
      <c r="H84" s="163">
        <f>H85</f>
        <v>598.5</v>
      </c>
    </row>
    <row r="85" spans="1:8" ht="63">
      <c r="A85" s="138" t="s">
        <v>329</v>
      </c>
      <c r="B85" s="52" t="s">
        <v>29</v>
      </c>
      <c r="C85" s="106" t="s">
        <v>158</v>
      </c>
      <c r="D85" s="106" t="s">
        <v>202</v>
      </c>
      <c r="E85" s="83" t="s">
        <v>819</v>
      </c>
      <c r="F85" s="136"/>
      <c r="G85" s="163">
        <f>G86+G87</f>
        <v>598.5</v>
      </c>
      <c r="H85" s="163">
        <f>H86+H87</f>
        <v>598.5</v>
      </c>
    </row>
    <row r="86" spans="1:8" ht="31.5">
      <c r="A86" s="138" t="s">
        <v>775</v>
      </c>
      <c r="B86" s="52" t="s">
        <v>29</v>
      </c>
      <c r="C86" s="106" t="s">
        <v>158</v>
      </c>
      <c r="D86" s="106" t="s">
        <v>202</v>
      </c>
      <c r="E86" s="83" t="s">
        <v>819</v>
      </c>
      <c r="F86" s="136" t="s">
        <v>774</v>
      </c>
      <c r="G86" s="163">
        <v>553.3</v>
      </c>
      <c r="H86" s="163">
        <v>553.3</v>
      </c>
    </row>
    <row r="87" spans="1:8" ht="31.5">
      <c r="A87" s="138" t="s">
        <v>778</v>
      </c>
      <c r="B87" s="52" t="s">
        <v>29</v>
      </c>
      <c r="C87" s="106" t="s">
        <v>158</v>
      </c>
      <c r="D87" s="106" t="s">
        <v>202</v>
      </c>
      <c r="E87" s="83" t="s">
        <v>819</v>
      </c>
      <c r="F87" s="136" t="s">
        <v>779</v>
      </c>
      <c r="G87" s="163">
        <v>45.2</v>
      </c>
      <c r="H87" s="163">
        <v>45.2</v>
      </c>
    </row>
    <row r="88" spans="1:8" ht="51" customHeight="1">
      <c r="A88" s="138" t="s">
        <v>171</v>
      </c>
      <c r="B88" s="52" t="s">
        <v>29</v>
      </c>
      <c r="C88" s="106" t="s">
        <v>158</v>
      </c>
      <c r="D88" s="106" t="s">
        <v>202</v>
      </c>
      <c r="E88" s="83" t="s">
        <v>729</v>
      </c>
      <c r="F88" s="136"/>
      <c r="G88" s="163">
        <f>G89</f>
        <v>11926.920000000002</v>
      </c>
      <c r="H88" s="163">
        <f>H89</f>
        <v>12546.8</v>
      </c>
    </row>
    <row r="89" spans="1:8" ht="19.5" customHeight="1">
      <c r="A89" s="138" t="s">
        <v>173</v>
      </c>
      <c r="B89" s="52" t="s">
        <v>29</v>
      </c>
      <c r="C89" s="106" t="s">
        <v>158</v>
      </c>
      <c r="D89" s="106" t="s">
        <v>202</v>
      </c>
      <c r="E89" s="83" t="s">
        <v>728</v>
      </c>
      <c r="F89" s="136"/>
      <c r="G89" s="163">
        <f>G92</f>
        <v>11926.920000000002</v>
      </c>
      <c r="H89" s="163">
        <f>H92</f>
        <v>12546.8</v>
      </c>
    </row>
    <row r="90" spans="1:8" ht="62.25" customHeight="1" hidden="1">
      <c r="A90" s="138" t="s">
        <v>338</v>
      </c>
      <c r="B90" s="52" t="s">
        <v>29</v>
      </c>
      <c r="C90" s="106" t="s">
        <v>158</v>
      </c>
      <c r="D90" s="106" t="s">
        <v>202</v>
      </c>
      <c r="E90" s="137" t="s">
        <v>339</v>
      </c>
      <c r="F90" s="136"/>
      <c r="G90" s="163">
        <f>G91</f>
        <v>0</v>
      </c>
      <c r="H90" s="163">
        <f>H91</f>
        <v>0</v>
      </c>
    </row>
    <row r="91" spans="1:8" ht="21" customHeight="1" hidden="1">
      <c r="A91" s="138" t="s">
        <v>170</v>
      </c>
      <c r="B91" s="52" t="s">
        <v>29</v>
      </c>
      <c r="C91" s="106" t="s">
        <v>158</v>
      </c>
      <c r="D91" s="106" t="s">
        <v>202</v>
      </c>
      <c r="E91" s="137" t="s">
        <v>339</v>
      </c>
      <c r="F91" s="136" t="s">
        <v>371</v>
      </c>
      <c r="G91" s="163">
        <v>0</v>
      </c>
      <c r="H91" s="163">
        <v>0</v>
      </c>
    </row>
    <row r="92" spans="1:8" ht="21" customHeight="1">
      <c r="A92" s="138" t="s">
        <v>173</v>
      </c>
      <c r="B92" s="52" t="s">
        <v>29</v>
      </c>
      <c r="C92" s="106" t="s">
        <v>158</v>
      </c>
      <c r="D92" s="106" t="s">
        <v>202</v>
      </c>
      <c r="E92" s="105" t="s">
        <v>727</v>
      </c>
      <c r="F92" s="136"/>
      <c r="G92" s="163">
        <f>G93+G95+G99+G101+G103</f>
        <v>11926.920000000002</v>
      </c>
      <c r="H92" s="163">
        <f>H93+H95+H99+H101+H103</f>
        <v>12546.8</v>
      </c>
    </row>
    <row r="93" spans="1:8" ht="85.5" customHeight="1">
      <c r="A93" s="138" t="s">
        <v>340</v>
      </c>
      <c r="B93" s="52" t="s">
        <v>29</v>
      </c>
      <c r="C93" s="106" t="s">
        <v>158</v>
      </c>
      <c r="D93" s="106" t="s">
        <v>202</v>
      </c>
      <c r="E93" s="83" t="s">
        <v>732</v>
      </c>
      <c r="F93" s="136"/>
      <c r="G93" s="163">
        <f>G94</f>
        <v>250</v>
      </c>
      <c r="H93" s="163">
        <f>H94</f>
        <v>250</v>
      </c>
    </row>
    <row r="94" spans="1:8" ht="31.5">
      <c r="A94" s="138" t="s">
        <v>778</v>
      </c>
      <c r="B94" s="52" t="s">
        <v>29</v>
      </c>
      <c r="C94" s="106" t="s">
        <v>158</v>
      </c>
      <c r="D94" s="106" t="s">
        <v>202</v>
      </c>
      <c r="E94" s="83" t="s">
        <v>732</v>
      </c>
      <c r="F94" s="136" t="s">
        <v>779</v>
      </c>
      <c r="G94" s="163">
        <v>250</v>
      </c>
      <c r="H94" s="163">
        <v>250</v>
      </c>
    </row>
    <row r="95" spans="1:8" ht="66" customHeight="1">
      <c r="A95" s="138" t="s">
        <v>380</v>
      </c>
      <c r="B95" s="52" t="s">
        <v>29</v>
      </c>
      <c r="C95" s="106" t="s">
        <v>158</v>
      </c>
      <c r="D95" s="106" t="s">
        <v>202</v>
      </c>
      <c r="E95" s="83" t="s">
        <v>733</v>
      </c>
      <c r="F95" s="136"/>
      <c r="G95" s="163">
        <f>G96</f>
        <v>22</v>
      </c>
      <c r="H95" s="163">
        <f>H96</f>
        <v>24</v>
      </c>
    </row>
    <row r="96" spans="1:8" ht="17.25" customHeight="1">
      <c r="A96" s="138" t="s">
        <v>170</v>
      </c>
      <c r="B96" s="52" t="s">
        <v>29</v>
      </c>
      <c r="C96" s="106" t="s">
        <v>158</v>
      </c>
      <c r="D96" s="106" t="s">
        <v>202</v>
      </c>
      <c r="E96" s="83" t="s">
        <v>733</v>
      </c>
      <c r="F96" s="136" t="s">
        <v>777</v>
      </c>
      <c r="G96" s="163">
        <v>22</v>
      </c>
      <c r="H96" s="163">
        <v>24</v>
      </c>
    </row>
    <row r="97" spans="1:8" ht="78.75" customHeight="1" hidden="1">
      <c r="A97" s="138" t="s">
        <v>344</v>
      </c>
      <c r="B97" s="52" t="s">
        <v>29</v>
      </c>
      <c r="C97" s="106" t="s">
        <v>158</v>
      </c>
      <c r="D97" s="106" t="s">
        <v>202</v>
      </c>
      <c r="E97" s="83" t="s">
        <v>765</v>
      </c>
      <c r="F97" s="136"/>
      <c r="G97" s="163">
        <f>G98</f>
        <v>0</v>
      </c>
      <c r="H97" s="163">
        <f>H98</f>
        <v>0</v>
      </c>
    </row>
    <row r="98" spans="1:8" ht="31.5" customHeight="1" hidden="1">
      <c r="A98" s="138" t="s">
        <v>169</v>
      </c>
      <c r="B98" s="52" t="s">
        <v>29</v>
      </c>
      <c r="C98" s="106" t="s">
        <v>158</v>
      </c>
      <c r="D98" s="106" t="s">
        <v>202</v>
      </c>
      <c r="E98" s="83" t="s">
        <v>765</v>
      </c>
      <c r="F98" s="136" t="s">
        <v>370</v>
      </c>
      <c r="G98" s="163">
        <v>0</v>
      </c>
      <c r="H98" s="163">
        <v>0</v>
      </c>
    </row>
    <row r="99" spans="1:8" ht="72" customHeight="1">
      <c r="A99" s="138" t="s">
        <v>346</v>
      </c>
      <c r="B99" s="52" t="s">
        <v>29</v>
      </c>
      <c r="C99" s="106" t="s">
        <v>158</v>
      </c>
      <c r="D99" s="106" t="s">
        <v>202</v>
      </c>
      <c r="E99" s="83" t="s">
        <v>734</v>
      </c>
      <c r="F99" s="136"/>
      <c r="G99" s="163">
        <f>G100</f>
        <v>47.2</v>
      </c>
      <c r="H99" s="163">
        <f>H100</f>
        <v>47.2</v>
      </c>
    </row>
    <row r="100" spans="1:8" ht="18" customHeight="1">
      <c r="A100" s="138" t="s">
        <v>205</v>
      </c>
      <c r="B100" s="52" t="s">
        <v>29</v>
      </c>
      <c r="C100" s="106" t="s">
        <v>158</v>
      </c>
      <c r="D100" s="106" t="s">
        <v>202</v>
      </c>
      <c r="E100" s="83" t="s">
        <v>734</v>
      </c>
      <c r="F100" s="136" t="s">
        <v>378</v>
      </c>
      <c r="G100" s="163">
        <v>47.2</v>
      </c>
      <c r="H100" s="163">
        <v>47.2</v>
      </c>
    </row>
    <row r="101" spans="1:8" ht="66" customHeight="1">
      <c r="A101" s="138" t="s">
        <v>348</v>
      </c>
      <c r="B101" s="52" t="s">
        <v>29</v>
      </c>
      <c r="C101" s="106" t="s">
        <v>158</v>
      </c>
      <c r="D101" s="106" t="s">
        <v>202</v>
      </c>
      <c r="E101" s="83" t="s">
        <v>766</v>
      </c>
      <c r="F101" s="136"/>
      <c r="G101" s="163">
        <f>G102</f>
        <v>230</v>
      </c>
      <c r="H101" s="163">
        <f>H102</f>
        <v>250</v>
      </c>
    </row>
    <row r="102" spans="1:8" ht="31.5">
      <c r="A102" s="138" t="s">
        <v>778</v>
      </c>
      <c r="B102" s="52" t="s">
        <v>29</v>
      </c>
      <c r="C102" s="106" t="s">
        <v>158</v>
      </c>
      <c r="D102" s="106" t="s">
        <v>202</v>
      </c>
      <c r="E102" s="83" t="s">
        <v>766</v>
      </c>
      <c r="F102" s="136" t="s">
        <v>779</v>
      </c>
      <c r="G102" s="163">
        <v>230</v>
      </c>
      <c r="H102" s="163">
        <v>250</v>
      </c>
    </row>
    <row r="103" spans="1:8" ht="63.75" customHeight="1">
      <c r="A103" s="138" t="s">
        <v>333</v>
      </c>
      <c r="B103" s="52" t="s">
        <v>29</v>
      </c>
      <c r="C103" s="106" t="s">
        <v>158</v>
      </c>
      <c r="D103" s="106" t="s">
        <v>202</v>
      </c>
      <c r="E103" s="83" t="s">
        <v>730</v>
      </c>
      <c r="F103" s="136"/>
      <c r="G103" s="163">
        <f>G104+G105+G106</f>
        <v>11377.720000000001</v>
      </c>
      <c r="H103" s="163">
        <f>H104+H105+H106</f>
        <v>11975.599999999999</v>
      </c>
    </row>
    <row r="104" spans="1:8" ht="15.75">
      <c r="A104" s="140" t="s">
        <v>782</v>
      </c>
      <c r="B104" s="52" t="s">
        <v>29</v>
      </c>
      <c r="C104" s="106" t="s">
        <v>158</v>
      </c>
      <c r="D104" s="106" t="s">
        <v>202</v>
      </c>
      <c r="E104" s="83" t="s">
        <v>730</v>
      </c>
      <c r="F104" s="136" t="s">
        <v>783</v>
      </c>
      <c r="G104" s="61">
        <v>8474.6</v>
      </c>
      <c r="H104" s="61">
        <v>8897.9</v>
      </c>
    </row>
    <row r="105" spans="1:8" ht="31.5">
      <c r="A105" s="138" t="s">
        <v>778</v>
      </c>
      <c r="B105" s="52" t="s">
        <v>29</v>
      </c>
      <c r="C105" s="106" t="s">
        <v>158</v>
      </c>
      <c r="D105" s="106" t="s">
        <v>202</v>
      </c>
      <c r="E105" s="83" t="s">
        <v>730</v>
      </c>
      <c r="F105" s="136" t="s">
        <v>779</v>
      </c>
      <c r="G105" s="163">
        <v>2901.12</v>
      </c>
      <c r="H105" s="163">
        <v>3075.7</v>
      </c>
    </row>
    <row r="106" spans="1:8" ht="18" customHeight="1">
      <c r="A106" s="138" t="s">
        <v>170</v>
      </c>
      <c r="B106" s="52" t="s">
        <v>29</v>
      </c>
      <c r="C106" s="106" t="s">
        <v>158</v>
      </c>
      <c r="D106" s="106" t="s">
        <v>202</v>
      </c>
      <c r="E106" s="83" t="s">
        <v>730</v>
      </c>
      <c r="F106" s="136" t="s">
        <v>777</v>
      </c>
      <c r="G106" s="163">
        <v>2</v>
      </c>
      <c r="H106" s="163">
        <v>2</v>
      </c>
    </row>
    <row r="107" spans="1:8" ht="15.75">
      <c r="A107" s="146" t="s">
        <v>383</v>
      </c>
      <c r="B107" s="49" t="s">
        <v>29</v>
      </c>
      <c r="C107" s="102" t="s">
        <v>190</v>
      </c>
      <c r="D107" s="102" t="s">
        <v>769</v>
      </c>
      <c r="E107" s="147"/>
      <c r="F107" s="147"/>
      <c r="G107" s="167">
        <f aca="true" t="shared" si="2" ref="G107:H109">G108</f>
        <v>431.59999999999997</v>
      </c>
      <c r="H107" s="167">
        <f t="shared" si="2"/>
        <v>431.59999999999997</v>
      </c>
    </row>
    <row r="108" spans="1:8" ht="15.75">
      <c r="A108" s="74" t="s">
        <v>115</v>
      </c>
      <c r="B108" s="52" t="s">
        <v>29</v>
      </c>
      <c r="C108" s="106" t="s">
        <v>190</v>
      </c>
      <c r="D108" s="106" t="s">
        <v>159</v>
      </c>
      <c r="E108" s="142"/>
      <c r="F108" s="142"/>
      <c r="G108" s="163">
        <f t="shared" si="2"/>
        <v>431.59999999999997</v>
      </c>
      <c r="H108" s="163">
        <f t="shared" si="2"/>
        <v>431.59999999999997</v>
      </c>
    </row>
    <row r="109" spans="1:8" ht="16.5" customHeight="1">
      <c r="A109" s="138" t="s">
        <v>23</v>
      </c>
      <c r="B109" s="52" t="s">
        <v>29</v>
      </c>
      <c r="C109" s="106" t="s">
        <v>190</v>
      </c>
      <c r="D109" s="106" t="s">
        <v>159</v>
      </c>
      <c r="E109" s="83" t="s">
        <v>714</v>
      </c>
      <c r="F109" s="142"/>
      <c r="G109" s="163">
        <f t="shared" si="2"/>
        <v>431.59999999999997</v>
      </c>
      <c r="H109" s="163">
        <f t="shared" si="2"/>
        <v>431.59999999999997</v>
      </c>
    </row>
    <row r="110" spans="1:8" ht="31.5">
      <c r="A110" s="138" t="s">
        <v>327</v>
      </c>
      <c r="B110" s="52" t="s">
        <v>29</v>
      </c>
      <c r="C110" s="106" t="s">
        <v>190</v>
      </c>
      <c r="D110" s="106" t="s">
        <v>159</v>
      </c>
      <c r="E110" s="83" t="s">
        <v>725</v>
      </c>
      <c r="F110" s="142"/>
      <c r="G110" s="163">
        <f>G112</f>
        <v>431.59999999999997</v>
      </c>
      <c r="H110" s="163">
        <f>H112</f>
        <v>431.59999999999997</v>
      </c>
    </row>
    <row r="111" spans="1:8" ht="15.75">
      <c r="A111" s="138" t="s">
        <v>173</v>
      </c>
      <c r="B111" s="52" t="s">
        <v>29</v>
      </c>
      <c r="C111" s="106" t="s">
        <v>190</v>
      </c>
      <c r="D111" s="106" t="s">
        <v>159</v>
      </c>
      <c r="E111" s="83" t="s">
        <v>726</v>
      </c>
      <c r="F111" s="142"/>
      <c r="G111" s="163">
        <f>G112</f>
        <v>431.59999999999997</v>
      </c>
      <c r="H111" s="163">
        <f>H112</f>
        <v>431.59999999999997</v>
      </c>
    </row>
    <row r="112" spans="1:8" ht="69" customHeight="1">
      <c r="A112" s="138" t="s">
        <v>329</v>
      </c>
      <c r="B112" s="52" t="s">
        <v>29</v>
      </c>
      <c r="C112" s="106" t="s">
        <v>190</v>
      </c>
      <c r="D112" s="106" t="s">
        <v>159</v>
      </c>
      <c r="E112" s="83" t="s">
        <v>818</v>
      </c>
      <c r="F112" s="142"/>
      <c r="G112" s="163">
        <f>G113+G114</f>
        <v>431.59999999999997</v>
      </c>
      <c r="H112" s="163">
        <f>H113+H114</f>
        <v>431.59999999999997</v>
      </c>
    </row>
    <row r="113" spans="1:8" ht="30.75" customHeight="1">
      <c r="A113" s="138" t="s">
        <v>775</v>
      </c>
      <c r="B113" s="52" t="s">
        <v>29</v>
      </c>
      <c r="C113" s="106" t="s">
        <v>190</v>
      </c>
      <c r="D113" s="106" t="s">
        <v>159</v>
      </c>
      <c r="E113" s="83" t="s">
        <v>818</v>
      </c>
      <c r="F113" s="136" t="s">
        <v>774</v>
      </c>
      <c r="G113" s="163">
        <v>402.9</v>
      </c>
      <c r="H113" s="163">
        <v>402.9</v>
      </c>
    </row>
    <row r="114" spans="1:8" ht="31.5">
      <c r="A114" s="138" t="s">
        <v>778</v>
      </c>
      <c r="B114" s="52" t="s">
        <v>29</v>
      </c>
      <c r="C114" s="106" t="s">
        <v>190</v>
      </c>
      <c r="D114" s="106" t="s">
        <v>159</v>
      </c>
      <c r="E114" s="83" t="s">
        <v>818</v>
      </c>
      <c r="F114" s="136" t="s">
        <v>779</v>
      </c>
      <c r="G114" s="163">
        <v>28.7</v>
      </c>
      <c r="H114" s="163">
        <v>28.7</v>
      </c>
    </row>
    <row r="115" spans="1:8" ht="28.5">
      <c r="A115" s="134" t="s">
        <v>384</v>
      </c>
      <c r="B115" s="49" t="s">
        <v>29</v>
      </c>
      <c r="C115" s="102" t="s">
        <v>159</v>
      </c>
      <c r="D115" s="102" t="s">
        <v>769</v>
      </c>
      <c r="E115" s="147"/>
      <c r="F115" s="147"/>
      <c r="G115" s="167">
        <f>G116</f>
        <v>1755.5</v>
      </c>
      <c r="H115" s="167">
        <f>H116</f>
        <v>1765</v>
      </c>
    </row>
    <row r="116" spans="1:8" ht="36" customHeight="1">
      <c r="A116" s="74" t="s">
        <v>26</v>
      </c>
      <c r="B116" s="52" t="s">
        <v>29</v>
      </c>
      <c r="C116" s="106" t="s">
        <v>159</v>
      </c>
      <c r="D116" s="106" t="s">
        <v>299</v>
      </c>
      <c r="E116" s="136"/>
      <c r="F116" s="136"/>
      <c r="G116" s="163">
        <f>G117</f>
        <v>1755.5</v>
      </c>
      <c r="H116" s="163">
        <f>H117</f>
        <v>1765</v>
      </c>
    </row>
    <row r="117" spans="1:8" ht="65.25" customHeight="1">
      <c r="A117" s="74" t="s">
        <v>436</v>
      </c>
      <c r="B117" s="52" t="s">
        <v>29</v>
      </c>
      <c r="C117" s="106" t="s">
        <v>159</v>
      </c>
      <c r="D117" s="106" t="s">
        <v>299</v>
      </c>
      <c r="E117" s="105" t="s">
        <v>692</v>
      </c>
      <c r="F117" s="136"/>
      <c r="G117" s="163">
        <f>G119+G122+G125+G128</f>
        <v>1755.5</v>
      </c>
      <c r="H117" s="163">
        <f>H119+H122+H125+H128</f>
        <v>1765</v>
      </c>
    </row>
    <row r="118" spans="1:8" ht="34.5" customHeight="1">
      <c r="A118" s="2" t="s">
        <v>694</v>
      </c>
      <c r="B118" s="52" t="s">
        <v>29</v>
      </c>
      <c r="C118" s="106" t="s">
        <v>159</v>
      </c>
      <c r="D118" s="106" t="s">
        <v>299</v>
      </c>
      <c r="E118" s="105" t="s">
        <v>691</v>
      </c>
      <c r="F118" s="136"/>
      <c r="G118" s="163">
        <f>G119</f>
        <v>870.5</v>
      </c>
      <c r="H118" s="163">
        <f>H119</f>
        <v>750</v>
      </c>
    </row>
    <row r="119" spans="1:8" ht="31.5">
      <c r="A119" s="74" t="s">
        <v>300</v>
      </c>
      <c r="B119" s="52" t="s">
        <v>29</v>
      </c>
      <c r="C119" s="106" t="s">
        <v>159</v>
      </c>
      <c r="D119" s="106" t="s">
        <v>299</v>
      </c>
      <c r="E119" s="105" t="s">
        <v>693</v>
      </c>
      <c r="F119" s="136"/>
      <c r="G119" s="163">
        <f>G120</f>
        <v>870.5</v>
      </c>
      <c r="H119" s="163">
        <f>H120</f>
        <v>750</v>
      </c>
    </row>
    <row r="120" spans="1:8" ht="31.5">
      <c r="A120" s="138" t="s">
        <v>778</v>
      </c>
      <c r="B120" s="52" t="s">
        <v>29</v>
      </c>
      <c r="C120" s="106" t="s">
        <v>159</v>
      </c>
      <c r="D120" s="106" t="s">
        <v>299</v>
      </c>
      <c r="E120" s="105" t="s">
        <v>693</v>
      </c>
      <c r="F120" s="136" t="s">
        <v>779</v>
      </c>
      <c r="G120" s="163">
        <v>870.5</v>
      </c>
      <c r="H120" s="163">
        <v>750</v>
      </c>
    </row>
    <row r="121" spans="1:8" ht="15.75">
      <c r="A121" s="2" t="s">
        <v>696</v>
      </c>
      <c r="B121" s="52" t="s">
        <v>29</v>
      </c>
      <c r="C121" s="106" t="s">
        <v>159</v>
      </c>
      <c r="D121" s="106" t="s">
        <v>299</v>
      </c>
      <c r="E121" s="105" t="s">
        <v>695</v>
      </c>
      <c r="F121" s="136"/>
      <c r="G121" s="163">
        <f>G122</f>
        <v>200</v>
      </c>
      <c r="H121" s="163">
        <f>H122</f>
        <v>210</v>
      </c>
    </row>
    <row r="122" spans="1:8" ht="15.75">
      <c r="A122" s="144" t="s">
        <v>302</v>
      </c>
      <c r="B122" s="52" t="s">
        <v>29</v>
      </c>
      <c r="C122" s="106" t="s">
        <v>159</v>
      </c>
      <c r="D122" s="106" t="s">
        <v>299</v>
      </c>
      <c r="E122" s="105" t="s">
        <v>697</v>
      </c>
      <c r="F122" s="136"/>
      <c r="G122" s="163">
        <f>G123</f>
        <v>200</v>
      </c>
      <c r="H122" s="163">
        <f>H123</f>
        <v>210</v>
      </c>
    </row>
    <row r="123" spans="1:8" ht="31.5">
      <c r="A123" s="138" t="s">
        <v>778</v>
      </c>
      <c r="B123" s="52" t="s">
        <v>29</v>
      </c>
      <c r="C123" s="106" t="s">
        <v>159</v>
      </c>
      <c r="D123" s="106" t="s">
        <v>299</v>
      </c>
      <c r="E123" s="105" t="s">
        <v>697</v>
      </c>
      <c r="F123" s="136" t="s">
        <v>779</v>
      </c>
      <c r="G123" s="163">
        <v>200</v>
      </c>
      <c r="H123" s="163">
        <v>210</v>
      </c>
    </row>
    <row r="124" spans="1:8" ht="15.75">
      <c r="A124" s="2" t="s">
        <v>698</v>
      </c>
      <c r="B124" s="52" t="s">
        <v>29</v>
      </c>
      <c r="C124" s="106" t="s">
        <v>159</v>
      </c>
      <c r="D124" s="106" t="s">
        <v>299</v>
      </c>
      <c r="E124" s="105" t="s">
        <v>700</v>
      </c>
      <c r="F124" s="136"/>
      <c r="G124" s="163">
        <f>G125</f>
        <v>475</v>
      </c>
      <c r="H124" s="163">
        <f>H125</f>
        <v>575</v>
      </c>
    </row>
    <row r="125" spans="1:8" ht="15.75">
      <c r="A125" s="144" t="s">
        <v>304</v>
      </c>
      <c r="B125" s="52" t="s">
        <v>29</v>
      </c>
      <c r="C125" s="106" t="s">
        <v>159</v>
      </c>
      <c r="D125" s="106" t="s">
        <v>299</v>
      </c>
      <c r="E125" s="105" t="s">
        <v>702</v>
      </c>
      <c r="F125" s="136"/>
      <c r="G125" s="163">
        <f>G126</f>
        <v>475</v>
      </c>
      <c r="H125" s="163">
        <f>H126</f>
        <v>575</v>
      </c>
    </row>
    <row r="126" spans="1:8" ht="31.5">
      <c r="A126" s="138" t="s">
        <v>778</v>
      </c>
      <c r="B126" s="52" t="s">
        <v>29</v>
      </c>
      <c r="C126" s="106" t="s">
        <v>159</v>
      </c>
      <c r="D126" s="106" t="s">
        <v>299</v>
      </c>
      <c r="E126" s="105" t="s">
        <v>702</v>
      </c>
      <c r="F126" s="136" t="s">
        <v>779</v>
      </c>
      <c r="G126" s="163">
        <v>475</v>
      </c>
      <c r="H126" s="163">
        <v>575</v>
      </c>
    </row>
    <row r="127" spans="1:8" ht="15.75">
      <c r="A127" s="2" t="s">
        <v>699</v>
      </c>
      <c r="B127" s="52" t="s">
        <v>29</v>
      </c>
      <c r="C127" s="106" t="s">
        <v>159</v>
      </c>
      <c r="D127" s="106" t="s">
        <v>299</v>
      </c>
      <c r="E127" s="105" t="s">
        <v>701</v>
      </c>
      <c r="F127" s="136"/>
      <c r="G127" s="163">
        <f>G128</f>
        <v>210</v>
      </c>
      <c r="H127" s="163">
        <f>H128</f>
        <v>230</v>
      </c>
    </row>
    <row r="128" spans="1:8" ht="15.75">
      <c r="A128" s="144" t="s">
        <v>306</v>
      </c>
      <c r="B128" s="52" t="s">
        <v>29</v>
      </c>
      <c r="C128" s="106" t="s">
        <v>159</v>
      </c>
      <c r="D128" s="106" t="s">
        <v>299</v>
      </c>
      <c r="E128" s="105" t="s">
        <v>703</v>
      </c>
      <c r="F128" s="136"/>
      <c r="G128" s="163">
        <f>G129</f>
        <v>210</v>
      </c>
      <c r="H128" s="163">
        <f>H129</f>
        <v>230</v>
      </c>
    </row>
    <row r="129" spans="1:8" ht="31.5">
      <c r="A129" s="138" t="s">
        <v>778</v>
      </c>
      <c r="B129" s="52" t="s">
        <v>29</v>
      </c>
      <c r="C129" s="106" t="s">
        <v>159</v>
      </c>
      <c r="D129" s="106" t="s">
        <v>299</v>
      </c>
      <c r="E129" s="105" t="s">
        <v>703</v>
      </c>
      <c r="F129" s="136" t="s">
        <v>779</v>
      </c>
      <c r="G129" s="163">
        <v>210</v>
      </c>
      <c r="H129" s="163">
        <v>230</v>
      </c>
    </row>
    <row r="130" spans="1:8" ht="15.75">
      <c r="A130" s="134" t="s">
        <v>385</v>
      </c>
      <c r="B130" s="49" t="s">
        <v>29</v>
      </c>
      <c r="C130" s="102" t="s">
        <v>181</v>
      </c>
      <c r="D130" s="102" t="s">
        <v>769</v>
      </c>
      <c r="E130" s="135"/>
      <c r="F130" s="135"/>
      <c r="G130" s="167">
        <f>G131+G137+G146</f>
        <v>8700</v>
      </c>
      <c r="H130" s="167">
        <f>H131+H137+H146</f>
        <v>8750</v>
      </c>
    </row>
    <row r="131" spans="1:8" ht="15.75">
      <c r="A131" s="74" t="s">
        <v>27</v>
      </c>
      <c r="B131" s="52" t="s">
        <v>29</v>
      </c>
      <c r="C131" s="106" t="s">
        <v>181</v>
      </c>
      <c r="D131" s="106" t="s">
        <v>190</v>
      </c>
      <c r="E131" s="136"/>
      <c r="F131" s="136"/>
      <c r="G131" s="163">
        <f aca="true" t="shared" si="3" ref="G131:H135">G132</f>
        <v>20</v>
      </c>
      <c r="H131" s="163">
        <f t="shared" si="3"/>
        <v>20</v>
      </c>
    </row>
    <row r="132" spans="1:8" ht="49.5" customHeight="1">
      <c r="A132" s="138" t="s">
        <v>171</v>
      </c>
      <c r="B132" s="52" t="s">
        <v>29</v>
      </c>
      <c r="C132" s="106" t="s">
        <v>181</v>
      </c>
      <c r="D132" s="106" t="s">
        <v>190</v>
      </c>
      <c r="E132" s="83" t="s">
        <v>729</v>
      </c>
      <c r="F132" s="136"/>
      <c r="G132" s="163">
        <f t="shared" si="3"/>
        <v>20</v>
      </c>
      <c r="H132" s="163">
        <f t="shared" si="3"/>
        <v>20</v>
      </c>
    </row>
    <row r="133" spans="1:8" ht="15.75">
      <c r="A133" s="74" t="s">
        <v>173</v>
      </c>
      <c r="B133" s="52" t="s">
        <v>29</v>
      </c>
      <c r="C133" s="106" t="s">
        <v>181</v>
      </c>
      <c r="D133" s="106" t="s">
        <v>190</v>
      </c>
      <c r="E133" s="83" t="s">
        <v>728</v>
      </c>
      <c r="F133" s="136"/>
      <c r="G133" s="163">
        <f>G135</f>
        <v>20</v>
      </c>
      <c r="H133" s="163">
        <f>H135</f>
        <v>20</v>
      </c>
    </row>
    <row r="134" spans="1:8" ht="15.75">
      <c r="A134" s="74" t="s">
        <v>173</v>
      </c>
      <c r="B134" s="52" t="s">
        <v>29</v>
      </c>
      <c r="C134" s="106" t="s">
        <v>181</v>
      </c>
      <c r="D134" s="106" t="s">
        <v>190</v>
      </c>
      <c r="E134" s="105" t="s">
        <v>727</v>
      </c>
      <c r="F134" s="136"/>
      <c r="G134" s="163">
        <f>G135</f>
        <v>20</v>
      </c>
      <c r="H134" s="163">
        <f>H135</f>
        <v>20</v>
      </c>
    </row>
    <row r="135" spans="1:8" ht="93" customHeight="1">
      <c r="A135" s="74" t="s">
        <v>350</v>
      </c>
      <c r="B135" s="52" t="s">
        <v>29</v>
      </c>
      <c r="C135" s="106" t="s">
        <v>181</v>
      </c>
      <c r="D135" s="106" t="s">
        <v>190</v>
      </c>
      <c r="E135" s="83" t="s">
        <v>735</v>
      </c>
      <c r="F135" s="136"/>
      <c r="G135" s="163">
        <f t="shared" si="3"/>
        <v>20</v>
      </c>
      <c r="H135" s="163">
        <f t="shared" si="3"/>
        <v>20</v>
      </c>
    </row>
    <row r="136" spans="1:8" ht="31.5">
      <c r="A136" s="11" t="s">
        <v>194</v>
      </c>
      <c r="B136" s="52" t="s">
        <v>29</v>
      </c>
      <c r="C136" s="106" t="s">
        <v>181</v>
      </c>
      <c r="D136" s="106" t="s">
        <v>190</v>
      </c>
      <c r="E136" s="83" t="s">
        <v>735</v>
      </c>
      <c r="F136" s="136" t="s">
        <v>387</v>
      </c>
      <c r="G136" s="163">
        <v>20</v>
      </c>
      <c r="H136" s="163">
        <v>20</v>
      </c>
    </row>
    <row r="137" spans="1:8" ht="15.75">
      <c r="A137" s="74" t="s">
        <v>111</v>
      </c>
      <c r="B137" s="52" t="s">
        <v>29</v>
      </c>
      <c r="C137" s="106" t="s">
        <v>181</v>
      </c>
      <c r="D137" s="106" t="s">
        <v>299</v>
      </c>
      <c r="E137" s="136"/>
      <c r="F137" s="136"/>
      <c r="G137" s="163">
        <f>G138+G142</f>
        <v>7080</v>
      </c>
      <c r="H137" s="163">
        <f>H138+H142</f>
        <v>7580</v>
      </c>
    </row>
    <row r="138" spans="1:8" ht="47.25">
      <c r="A138" s="140" t="s">
        <v>435</v>
      </c>
      <c r="B138" s="52" t="s">
        <v>29</v>
      </c>
      <c r="C138" s="106" t="s">
        <v>181</v>
      </c>
      <c r="D138" s="106" t="s">
        <v>299</v>
      </c>
      <c r="E138" s="105" t="s">
        <v>707</v>
      </c>
      <c r="F138" s="136"/>
      <c r="G138" s="163">
        <f>G140</f>
        <v>7000</v>
      </c>
      <c r="H138" s="163">
        <f>H140</f>
        <v>7500</v>
      </c>
    </row>
    <row r="139" spans="1:8" ht="15.75">
      <c r="A139" s="2" t="s">
        <v>705</v>
      </c>
      <c r="B139" s="52" t="s">
        <v>29</v>
      </c>
      <c r="C139" s="106" t="s">
        <v>181</v>
      </c>
      <c r="D139" s="106" t="s">
        <v>299</v>
      </c>
      <c r="E139" s="105" t="s">
        <v>710</v>
      </c>
      <c r="F139" s="136"/>
      <c r="G139" s="163">
        <f>G140</f>
        <v>7000</v>
      </c>
      <c r="H139" s="163">
        <f>H140</f>
        <v>7500</v>
      </c>
    </row>
    <row r="140" spans="1:8" ht="15.75">
      <c r="A140" s="148" t="s">
        <v>311</v>
      </c>
      <c r="B140" s="52" t="s">
        <v>29</v>
      </c>
      <c r="C140" s="106" t="s">
        <v>181</v>
      </c>
      <c r="D140" s="106" t="s">
        <v>299</v>
      </c>
      <c r="E140" s="105" t="s">
        <v>712</v>
      </c>
      <c r="F140" s="136"/>
      <c r="G140" s="163">
        <f>G141</f>
        <v>7000</v>
      </c>
      <c r="H140" s="163">
        <f>H141</f>
        <v>7500</v>
      </c>
    </row>
    <row r="141" spans="1:8" ht="31.5">
      <c r="A141" s="138" t="s">
        <v>778</v>
      </c>
      <c r="B141" s="52" t="s">
        <v>29</v>
      </c>
      <c r="C141" s="106" t="s">
        <v>181</v>
      </c>
      <c r="D141" s="106" t="s">
        <v>299</v>
      </c>
      <c r="E141" s="105" t="s">
        <v>712</v>
      </c>
      <c r="F141" s="136" t="s">
        <v>779</v>
      </c>
      <c r="G141" s="163">
        <v>7000</v>
      </c>
      <c r="H141" s="163">
        <v>7500</v>
      </c>
    </row>
    <row r="142" spans="1:8" ht="47.25">
      <c r="A142" s="51" t="s">
        <v>747</v>
      </c>
      <c r="B142" s="52" t="s">
        <v>29</v>
      </c>
      <c r="C142" s="106" t="s">
        <v>181</v>
      </c>
      <c r="D142" s="106" t="s">
        <v>299</v>
      </c>
      <c r="E142" s="105" t="s">
        <v>748</v>
      </c>
      <c r="F142" s="83"/>
      <c r="G142" s="163">
        <f aca="true" t="shared" si="4" ref="G142:H144">G143</f>
        <v>80</v>
      </c>
      <c r="H142" s="163">
        <f t="shared" si="4"/>
        <v>80</v>
      </c>
    </row>
    <row r="143" spans="1:8" ht="15.75">
      <c r="A143" s="2" t="s">
        <v>750</v>
      </c>
      <c r="B143" s="52" t="s">
        <v>29</v>
      </c>
      <c r="C143" s="106" t="s">
        <v>181</v>
      </c>
      <c r="D143" s="106" t="s">
        <v>299</v>
      </c>
      <c r="E143" s="107" t="s">
        <v>751</v>
      </c>
      <c r="F143" s="105"/>
      <c r="G143" s="163">
        <f t="shared" si="4"/>
        <v>80</v>
      </c>
      <c r="H143" s="163">
        <f t="shared" si="4"/>
        <v>80</v>
      </c>
    </row>
    <row r="144" spans="1:8" ht="15.75">
      <c r="A144" s="51" t="s">
        <v>749</v>
      </c>
      <c r="B144" s="52" t="s">
        <v>29</v>
      </c>
      <c r="C144" s="106" t="s">
        <v>181</v>
      </c>
      <c r="D144" s="106" t="s">
        <v>299</v>
      </c>
      <c r="E144" s="105" t="s">
        <v>752</v>
      </c>
      <c r="F144" s="105"/>
      <c r="G144" s="163">
        <f t="shared" si="4"/>
        <v>80</v>
      </c>
      <c r="H144" s="163">
        <f t="shared" si="4"/>
        <v>80</v>
      </c>
    </row>
    <row r="145" spans="1:8" ht="31.5">
      <c r="A145" s="138" t="s">
        <v>778</v>
      </c>
      <c r="B145" s="52" t="s">
        <v>29</v>
      </c>
      <c r="C145" s="106" t="s">
        <v>181</v>
      </c>
      <c r="D145" s="106" t="s">
        <v>299</v>
      </c>
      <c r="E145" s="105" t="s">
        <v>752</v>
      </c>
      <c r="F145" s="47">
        <v>240</v>
      </c>
      <c r="G145" s="163">
        <v>80</v>
      </c>
      <c r="H145" s="163">
        <v>80</v>
      </c>
    </row>
    <row r="146" spans="1:8" ht="15.75">
      <c r="A146" s="74" t="s">
        <v>3</v>
      </c>
      <c r="B146" s="52" t="s">
        <v>29</v>
      </c>
      <c r="C146" s="106" t="s">
        <v>181</v>
      </c>
      <c r="D146" s="106" t="s">
        <v>182</v>
      </c>
      <c r="E146" s="136"/>
      <c r="F146" s="136"/>
      <c r="G146" s="163">
        <f>G147+G153+G156</f>
        <v>1600</v>
      </c>
      <c r="H146" s="163">
        <f>H147+H153+H156</f>
        <v>1150</v>
      </c>
    </row>
    <row r="147" spans="1:8" ht="45.75" customHeight="1" hidden="1">
      <c r="A147" s="140" t="s">
        <v>447</v>
      </c>
      <c r="B147" s="140"/>
      <c r="C147" s="140"/>
      <c r="D147" s="136" t="s">
        <v>14</v>
      </c>
      <c r="E147" s="143" t="s">
        <v>178</v>
      </c>
      <c r="F147" s="136"/>
      <c r="G147" s="163">
        <f>G148</f>
        <v>0</v>
      </c>
      <c r="H147" s="163">
        <f>H148</f>
        <v>0</v>
      </c>
    </row>
    <row r="148" spans="1:8" ht="51.75" customHeight="1" hidden="1">
      <c r="A148" s="149" t="s">
        <v>179</v>
      </c>
      <c r="B148" s="149"/>
      <c r="C148" s="149"/>
      <c r="D148" s="136" t="s">
        <v>14</v>
      </c>
      <c r="E148" s="143" t="s">
        <v>180</v>
      </c>
      <c r="F148" s="136"/>
      <c r="G148" s="163">
        <f>G149+G151</f>
        <v>0</v>
      </c>
      <c r="H148" s="163">
        <f>H149+H151</f>
        <v>0</v>
      </c>
    </row>
    <row r="149" spans="1:8" ht="31.5" customHeight="1" hidden="1">
      <c r="A149" s="140" t="s">
        <v>183</v>
      </c>
      <c r="B149" s="140"/>
      <c r="C149" s="140"/>
      <c r="D149" s="136" t="s">
        <v>14</v>
      </c>
      <c r="E149" s="136" t="s">
        <v>184</v>
      </c>
      <c r="F149" s="136"/>
      <c r="G149" s="163">
        <f>G150</f>
        <v>0</v>
      </c>
      <c r="H149" s="163">
        <f>H150</f>
        <v>0</v>
      </c>
    </row>
    <row r="150" spans="1:8" ht="31.5" customHeight="1" hidden="1">
      <c r="A150" s="140" t="s">
        <v>169</v>
      </c>
      <c r="B150" s="140"/>
      <c r="C150" s="140"/>
      <c r="D150" s="136" t="s">
        <v>14</v>
      </c>
      <c r="E150" s="136" t="s">
        <v>184</v>
      </c>
      <c r="F150" s="136" t="s">
        <v>370</v>
      </c>
      <c r="G150" s="163">
        <v>0</v>
      </c>
      <c r="H150" s="163">
        <v>0</v>
      </c>
    </row>
    <row r="151" spans="1:8" ht="31.5" customHeight="1" hidden="1">
      <c r="A151" s="140" t="s">
        <v>188</v>
      </c>
      <c r="B151" s="140"/>
      <c r="C151" s="140"/>
      <c r="D151" s="136" t="s">
        <v>14</v>
      </c>
      <c r="E151" s="143" t="s">
        <v>189</v>
      </c>
      <c r="F151" s="143"/>
      <c r="G151" s="163">
        <f>G152</f>
        <v>0</v>
      </c>
      <c r="H151" s="163">
        <f>H152</f>
        <v>0</v>
      </c>
    </row>
    <row r="152" spans="1:8" ht="31.5" customHeight="1" hidden="1">
      <c r="A152" s="140" t="s">
        <v>169</v>
      </c>
      <c r="B152" s="140"/>
      <c r="C152" s="140"/>
      <c r="D152" s="136" t="s">
        <v>14</v>
      </c>
      <c r="E152" s="143" t="s">
        <v>189</v>
      </c>
      <c r="F152" s="143">
        <v>244</v>
      </c>
      <c r="G152" s="163">
        <v>0</v>
      </c>
      <c r="H152" s="163">
        <v>0</v>
      </c>
    </row>
    <row r="153" spans="1:8" ht="63" customHeight="1" hidden="1">
      <c r="A153" s="140" t="s">
        <v>316</v>
      </c>
      <c r="B153" s="140"/>
      <c r="C153" s="140"/>
      <c r="D153" s="136" t="s">
        <v>14</v>
      </c>
      <c r="E153" s="143" t="s">
        <v>317</v>
      </c>
      <c r="F153" s="136"/>
      <c r="G153" s="163">
        <f>G154</f>
        <v>0</v>
      </c>
      <c r="H153" s="163">
        <f>H154</f>
        <v>0</v>
      </c>
    </row>
    <row r="154" spans="1:8" ht="33" customHeight="1" hidden="1">
      <c r="A154" s="140" t="s">
        <v>318</v>
      </c>
      <c r="B154" s="140"/>
      <c r="C154" s="140"/>
      <c r="D154" s="136" t="s">
        <v>14</v>
      </c>
      <c r="E154" s="136" t="s">
        <v>319</v>
      </c>
      <c r="F154" s="136"/>
      <c r="G154" s="163">
        <f>G155</f>
        <v>0</v>
      </c>
      <c r="H154" s="163">
        <f>H155</f>
        <v>0</v>
      </c>
    </row>
    <row r="155" spans="1:8" ht="15.75" customHeight="1" hidden="1">
      <c r="A155" s="74" t="s">
        <v>220</v>
      </c>
      <c r="B155" s="74"/>
      <c r="C155" s="74"/>
      <c r="D155" s="136" t="s">
        <v>14</v>
      </c>
      <c r="E155" s="136" t="s">
        <v>319</v>
      </c>
      <c r="F155" s="136" t="s">
        <v>371</v>
      </c>
      <c r="G155" s="163">
        <v>0</v>
      </c>
      <c r="H155" s="163">
        <v>0</v>
      </c>
    </row>
    <row r="156" spans="1:8" ht="54.75" customHeight="1">
      <c r="A156" s="138" t="s">
        <v>171</v>
      </c>
      <c r="B156" s="52" t="s">
        <v>29</v>
      </c>
      <c r="C156" s="106" t="s">
        <v>181</v>
      </c>
      <c r="D156" s="106" t="s">
        <v>182</v>
      </c>
      <c r="E156" s="83" t="s">
        <v>729</v>
      </c>
      <c r="F156" s="136"/>
      <c r="G156" s="163">
        <f>G157</f>
        <v>1600</v>
      </c>
      <c r="H156" s="163">
        <f>H157</f>
        <v>1150</v>
      </c>
    </row>
    <row r="157" spans="1:8" ht="16.5" customHeight="1">
      <c r="A157" s="138" t="s">
        <v>173</v>
      </c>
      <c r="B157" s="52" t="s">
        <v>29</v>
      </c>
      <c r="C157" s="106" t="s">
        <v>181</v>
      </c>
      <c r="D157" s="106" t="s">
        <v>182</v>
      </c>
      <c r="E157" s="83" t="s">
        <v>728</v>
      </c>
      <c r="F157" s="136"/>
      <c r="G157" s="163">
        <f>G159+G161</f>
        <v>1600</v>
      </c>
      <c r="H157" s="163">
        <f>H159+H161</f>
        <v>1150</v>
      </c>
    </row>
    <row r="158" spans="1:8" ht="16.5" customHeight="1">
      <c r="A158" s="138" t="s">
        <v>173</v>
      </c>
      <c r="B158" s="52" t="s">
        <v>29</v>
      </c>
      <c r="C158" s="106" t="s">
        <v>181</v>
      </c>
      <c r="D158" s="106" t="s">
        <v>182</v>
      </c>
      <c r="E158" s="105" t="s">
        <v>727</v>
      </c>
      <c r="F158" s="136"/>
      <c r="G158" s="163">
        <f>G159+G161</f>
        <v>1600</v>
      </c>
      <c r="H158" s="163">
        <f>H159+H161</f>
        <v>1150</v>
      </c>
    </row>
    <row r="159" spans="1:8" ht="68.25" customHeight="1">
      <c r="A159" s="138" t="s">
        <v>352</v>
      </c>
      <c r="B159" s="52" t="s">
        <v>29</v>
      </c>
      <c r="C159" s="106" t="s">
        <v>181</v>
      </c>
      <c r="D159" s="106" t="s">
        <v>182</v>
      </c>
      <c r="E159" s="83" t="s">
        <v>736</v>
      </c>
      <c r="F159" s="136"/>
      <c r="G159" s="163">
        <f>G160</f>
        <v>600</v>
      </c>
      <c r="H159" s="163">
        <f>H160</f>
        <v>650</v>
      </c>
    </row>
    <row r="160" spans="1:8" ht="31.5">
      <c r="A160" s="138" t="s">
        <v>778</v>
      </c>
      <c r="B160" s="52" t="s">
        <v>29</v>
      </c>
      <c r="C160" s="106" t="s">
        <v>181</v>
      </c>
      <c r="D160" s="106" t="s">
        <v>182</v>
      </c>
      <c r="E160" s="83" t="s">
        <v>736</v>
      </c>
      <c r="F160" s="136" t="s">
        <v>779</v>
      </c>
      <c r="G160" s="163">
        <v>600</v>
      </c>
      <c r="H160" s="163">
        <v>650</v>
      </c>
    </row>
    <row r="161" spans="1:8" ht="79.5" customHeight="1">
      <c r="A161" s="138" t="s">
        <v>354</v>
      </c>
      <c r="B161" s="52" t="s">
        <v>29</v>
      </c>
      <c r="C161" s="106" t="s">
        <v>181</v>
      </c>
      <c r="D161" s="106" t="s">
        <v>182</v>
      </c>
      <c r="E161" s="83" t="s">
        <v>737</v>
      </c>
      <c r="F161" s="136"/>
      <c r="G161" s="163">
        <f>G162</f>
        <v>1000</v>
      </c>
      <c r="H161" s="163">
        <f>H162</f>
        <v>500</v>
      </c>
    </row>
    <row r="162" spans="1:8" ht="31.5">
      <c r="A162" s="138" t="s">
        <v>778</v>
      </c>
      <c r="B162" s="52" t="s">
        <v>29</v>
      </c>
      <c r="C162" s="106" t="s">
        <v>181</v>
      </c>
      <c r="D162" s="106" t="s">
        <v>182</v>
      </c>
      <c r="E162" s="83" t="s">
        <v>737</v>
      </c>
      <c r="F162" s="136" t="s">
        <v>779</v>
      </c>
      <c r="G162" s="163">
        <v>1000</v>
      </c>
      <c r="H162" s="163">
        <v>500</v>
      </c>
    </row>
    <row r="163" spans="1:8" ht="15.75">
      <c r="A163" s="134" t="s">
        <v>386</v>
      </c>
      <c r="B163" s="49" t="s">
        <v>29</v>
      </c>
      <c r="C163" s="102" t="s">
        <v>185</v>
      </c>
      <c r="D163" s="102" t="s">
        <v>769</v>
      </c>
      <c r="E163" s="135"/>
      <c r="F163" s="135"/>
      <c r="G163" s="167">
        <f>G164+G172+G185</f>
        <v>19176</v>
      </c>
      <c r="H163" s="167">
        <f>H164+H172+H185</f>
        <v>29061.800000000003</v>
      </c>
    </row>
    <row r="164" spans="1:8" ht="15.75">
      <c r="A164" s="74" t="s">
        <v>4</v>
      </c>
      <c r="B164" s="52" t="s">
        <v>29</v>
      </c>
      <c r="C164" s="106" t="s">
        <v>185</v>
      </c>
      <c r="D164" s="106" t="s">
        <v>158</v>
      </c>
      <c r="E164" s="136"/>
      <c r="F164" s="136"/>
      <c r="G164" s="163">
        <f>G165</f>
        <v>2608</v>
      </c>
      <c r="H164" s="163">
        <f>H165</f>
        <v>7282.3</v>
      </c>
    </row>
    <row r="165" spans="1:8" ht="63" customHeight="1">
      <c r="A165" s="140" t="s">
        <v>447</v>
      </c>
      <c r="B165" s="52" t="s">
        <v>29</v>
      </c>
      <c r="C165" s="106" t="s">
        <v>185</v>
      </c>
      <c r="D165" s="106" t="s">
        <v>158</v>
      </c>
      <c r="E165" s="105" t="s">
        <v>590</v>
      </c>
      <c r="F165" s="136"/>
      <c r="G165" s="163">
        <f>G166</f>
        <v>2608</v>
      </c>
      <c r="H165" s="163">
        <f>H166</f>
        <v>7282.3</v>
      </c>
    </row>
    <row r="166" spans="1:8" ht="33.75" customHeight="1">
      <c r="A166" s="2" t="s">
        <v>598</v>
      </c>
      <c r="B166" s="52" t="s">
        <v>29</v>
      </c>
      <c r="C166" s="106" t="s">
        <v>185</v>
      </c>
      <c r="D166" s="106" t="s">
        <v>158</v>
      </c>
      <c r="E166" s="105" t="s">
        <v>599</v>
      </c>
      <c r="F166" s="136"/>
      <c r="G166" s="163">
        <f>G167+G170</f>
        <v>2608</v>
      </c>
      <c r="H166" s="163">
        <f>H167+H170</f>
        <v>7282.3</v>
      </c>
    </row>
    <row r="167" spans="1:8" ht="16.5" customHeight="1">
      <c r="A167" s="74" t="s">
        <v>193</v>
      </c>
      <c r="B167" s="52" t="s">
        <v>29</v>
      </c>
      <c r="C167" s="106" t="s">
        <v>185</v>
      </c>
      <c r="D167" s="106" t="s">
        <v>158</v>
      </c>
      <c r="E167" s="105" t="s">
        <v>600</v>
      </c>
      <c r="F167" s="136"/>
      <c r="G167" s="163">
        <f>G168</f>
        <v>400</v>
      </c>
      <c r="H167" s="163">
        <f>H168</f>
        <v>5024.3</v>
      </c>
    </row>
    <row r="168" spans="1:8" ht="31.5" customHeight="1">
      <c r="A168" s="74" t="s">
        <v>194</v>
      </c>
      <c r="B168" s="52" t="s">
        <v>29</v>
      </c>
      <c r="C168" s="106" t="s">
        <v>185</v>
      </c>
      <c r="D168" s="106" t="s">
        <v>158</v>
      </c>
      <c r="E168" s="105" t="s">
        <v>600</v>
      </c>
      <c r="F168" s="136" t="s">
        <v>387</v>
      </c>
      <c r="G168" s="163">
        <v>400</v>
      </c>
      <c r="H168" s="163">
        <v>5024.3</v>
      </c>
    </row>
    <row r="169" spans="1:8" ht="15" customHeight="1">
      <c r="A169" s="2" t="s">
        <v>602</v>
      </c>
      <c r="B169" s="52" t="s">
        <v>29</v>
      </c>
      <c r="C169" s="106" t="s">
        <v>185</v>
      </c>
      <c r="D169" s="106" t="s">
        <v>158</v>
      </c>
      <c r="E169" s="105" t="s">
        <v>601</v>
      </c>
      <c r="F169" s="136"/>
      <c r="G169" s="163">
        <f>G170</f>
        <v>2208</v>
      </c>
      <c r="H169" s="163">
        <f>H170</f>
        <v>2258</v>
      </c>
    </row>
    <row r="170" spans="1:8" ht="31.5">
      <c r="A170" s="74" t="s">
        <v>195</v>
      </c>
      <c r="B170" s="52" t="s">
        <v>29</v>
      </c>
      <c r="C170" s="106" t="s">
        <v>185</v>
      </c>
      <c r="D170" s="106" t="s">
        <v>158</v>
      </c>
      <c r="E170" s="105" t="s">
        <v>603</v>
      </c>
      <c r="F170" s="136"/>
      <c r="G170" s="163">
        <f>G171</f>
        <v>2208</v>
      </c>
      <c r="H170" s="163">
        <f>H171</f>
        <v>2258</v>
      </c>
    </row>
    <row r="171" spans="1:8" ht="31.5">
      <c r="A171" s="138" t="s">
        <v>778</v>
      </c>
      <c r="B171" s="52" t="s">
        <v>29</v>
      </c>
      <c r="C171" s="106" t="s">
        <v>185</v>
      </c>
      <c r="D171" s="106" t="s">
        <v>158</v>
      </c>
      <c r="E171" s="105" t="s">
        <v>603</v>
      </c>
      <c r="F171" s="136" t="s">
        <v>779</v>
      </c>
      <c r="G171" s="163">
        <v>2208</v>
      </c>
      <c r="H171" s="163">
        <v>2258</v>
      </c>
    </row>
    <row r="172" spans="1:8" ht="15.75">
      <c r="A172" s="74" t="s">
        <v>5</v>
      </c>
      <c r="B172" s="52" t="s">
        <v>29</v>
      </c>
      <c r="C172" s="106" t="s">
        <v>185</v>
      </c>
      <c r="D172" s="106" t="s">
        <v>190</v>
      </c>
      <c r="E172" s="136"/>
      <c r="F172" s="136"/>
      <c r="G172" s="163">
        <f>G173+G181</f>
        <v>4250</v>
      </c>
      <c r="H172" s="163">
        <f>H173+H181</f>
        <v>7163.6</v>
      </c>
    </row>
    <row r="173" spans="1:8" ht="64.5" customHeight="1">
      <c r="A173" s="140" t="s">
        <v>440</v>
      </c>
      <c r="B173" s="52" t="s">
        <v>29</v>
      </c>
      <c r="C173" s="106" t="s">
        <v>185</v>
      </c>
      <c r="D173" s="106" t="s">
        <v>190</v>
      </c>
      <c r="E173" s="105" t="s">
        <v>590</v>
      </c>
      <c r="F173" s="136"/>
      <c r="G173" s="163">
        <f>G178+G175</f>
        <v>3750</v>
      </c>
      <c r="H173" s="163">
        <f>H178+H175</f>
        <v>6713.6</v>
      </c>
    </row>
    <row r="174" spans="1:8" ht="33" customHeight="1">
      <c r="A174" s="2" t="s">
        <v>594</v>
      </c>
      <c r="B174" s="52" t="s">
        <v>29</v>
      </c>
      <c r="C174" s="106" t="s">
        <v>185</v>
      </c>
      <c r="D174" s="106" t="s">
        <v>190</v>
      </c>
      <c r="E174" s="105" t="s">
        <v>595</v>
      </c>
      <c r="F174" s="136"/>
      <c r="G174" s="163">
        <f>G175+G178</f>
        <v>3750</v>
      </c>
      <c r="H174" s="163">
        <f>H175+H178</f>
        <v>6713.6</v>
      </c>
    </row>
    <row r="175" spans="1:8" ht="31.5">
      <c r="A175" s="150" t="s">
        <v>188</v>
      </c>
      <c r="B175" s="52" t="s">
        <v>29</v>
      </c>
      <c r="C175" s="106" t="s">
        <v>185</v>
      </c>
      <c r="D175" s="106" t="s">
        <v>190</v>
      </c>
      <c r="E175" s="105" t="s">
        <v>596</v>
      </c>
      <c r="F175" s="136"/>
      <c r="G175" s="163">
        <f>G177+G176</f>
        <v>3750</v>
      </c>
      <c r="H175" s="163">
        <f>H177+H176</f>
        <v>4743.6</v>
      </c>
    </row>
    <row r="176" spans="1:8" ht="31.5" customHeight="1" hidden="1">
      <c r="A176" s="74" t="s">
        <v>187</v>
      </c>
      <c r="B176" s="52" t="s">
        <v>29</v>
      </c>
      <c r="C176" s="106" t="s">
        <v>185</v>
      </c>
      <c r="D176" s="106" t="s">
        <v>190</v>
      </c>
      <c r="E176" s="143" t="s">
        <v>409</v>
      </c>
      <c r="F176" s="136" t="s">
        <v>388</v>
      </c>
      <c r="G176" s="163">
        <v>0</v>
      </c>
      <c r="H176" s="163">
        <v>0</v>
      </c>
    </row>
    <row r="177" spans="1:8" ht="15.75" customHeight="1">
      <c r="A177" s="11" t="s">
        <v>780</v>
      </c>
      <c r="B177" s="52" t="s">
        <v>29</v>
      </c>
      <c r="C177" s="106" t="s">
        <v>185</v>
      </c>
      <c r="D177" s="106" t="s">
        <v>190</v>
      </c>
      <c r="E177" s="105" t="s">
        <v>596</v>
      </c>
      <c r="F177" s="136" t="s">
        <v>781</v>
      </c>
      <c r="G177" s="61">
        <v>3750</v>
      </c>
      <c r="H177" s="61">
        <v>4743.6</v>
      </c>
    </row>
    <row r="178" spans="1:8" ht="31.5">
      <c r="A178" s="74" t="s">
        <v>192</v>
      </c>
      <c r="B178" s="52" t="s">
        <v>29</v>
      </c>
      <c r="C178" s="106" t="s">
        <v>185</v>
      </c>
      <c r="D178" s="106" t="s">
        <v>190</v>
      </c>
      <c r="E178" s="105" t="s">
        <v>597</v>
      </c>
      <c r="F178" s="136"/>
      <c r="G178" s="163">
        <f>G179</f>
        <v>0</v>
      </c>
      <c r="H178" s="163">
        <f>H179</f>
        <v>1970</v>
      </c>
    </row>
    <row r="179" spans="1:8" ht="31.5">
      <c r="A179" s="138" t="s">
        <v>778</v>
      </c>
      <c r="B179" s="52" t="s">
        <v>29</v>
      </c>
      <c r="C179" s="106" t="s">
        <v>185</v>
      </c>
      <c r="D179" s="106" t="s">
        <v>190</v>
      </c>
      <c r="E179" s="105" t="s">
        <v>597</v>
      </c>
      <c r="F179" s="136" t="s">
        <v>779</v>
      </c>
      <c r="G179" s="61">
        <v>0</v>
      </c>
      <c r="H179" s="61">
        <v>1970</v>
      </c>
    </row>
    <row r="180" spans="1:8" ht="47.25">
      <c r="A180" s="138" t="s">
        <v>171</v>
      </c>
      <c r="B180" s="52" t="s">
        <v>29</v>
      </c>
      <c r="C180" s="106" t="s">
        <v>185</v>
      </c>
      <c r="D180" s="106" t="s">
        <v>190</v>
      </c>
      <c r="E180" s="83" t="s">
        <v>729</v>
      </c>
      <c r="F180" s="136"/>
      <c r="G180" s="61">
        <f>G181</f>
        <v>500</v>
      </c>
      <c r="H180" s="61">
        <f>H181</f>
        <v>450</v>
      </c>
    </row>
    <row r="181" spans="1:8" ht="15.75">
      <c r="A181" s="138" t="s">
        <v>173</v>
      </c>
      <c r="B181" s="52" t="s">
        <v>29</v>
      </c>
      <c r="C181" s="106" t="s">
        <v>185</v>
      </c>
      <c r="D181" s="106" t="s">
        <v>190</v>
      </c>
      <c r="E181" s="83" t="s">
        <v>728</v>
      </c>
      <c r="F181" s="136"/>
      <c r="G181" s="61">
        <f>G183</f>
        <v>500</v>
      </c>
      <c r="H181" s="61">
        <f>H183</f>
        <v>450</v>
      </c>
    </row>
    <row r="182" spans="1:8" ht="15.75">
      <c r="A182" s="138" t="s">
        <v>173</v>
      </c>
      <c r="B182" s="52" t="s">
        <v>29</v>
      </c>
      <c r="C182" s="106" t="s">
        <v>185</v>
      </c>
      <c r="D182" s="106" t="s">
        <v>190</v>
      </c>
      <c r="E182" s="105" t="s">
        <v>727</v>
      </c>
      <c r="F182" s="136"/>
      <c r="G182" s="61">
        <f>G183</f>
        <v>500</v>
      </c>
      <c r="H182" s="61">
        <f>H183</f>
        <v>450</v>
      </c>
    </row>
    <row r="183" spans="1:8" ht="47.25">
      <c r="A183" s="11" t="s">
        <v>420</v>
      </c>
      <c r="B183" s="52" t="s">
        <v>29</v>
      </c>
      <c r="C183" s="106" t="s">
        <v>185</v>
      </c>
      <c r="D183" s="106" t="s">
        <v>190</v>
      </c>
      <c r="E183" s="83" t="s">
        <v>739</v>
      </c>
      <c r="F183" s="162"/>
      <c r="G183" s="61">
        <f>G184</f>
        <v>500</v>
      </c>
      <c r="H183" s="61">
        <f>H184</f>
        <v>450</v>
      </c>
    </row>
    <row r="184" spans="1:8" ht="31.5">
      <c r="A184" s="11" t="s">
        <v>194</v>
      </c>
      <c r="B184" s="52" t="s">
        <v>29</v>
      </c>
      <c r="C184" s="106" t="s">
        <v>185</v>
      </c>
      <c r="D184" s="106" t="s">
        <v>190</v>
      </c>
      <c r="E184" s="83" t="s">
        <v>739</v>
      </c>
      <c r="F184" s="162">
        <v>810</v>
      </c>
      <c r="G184" s="61">
        <v>500</v>
      </c>
      <c r="H184" s="61">
        <v>450</v>
      </c>
    </row>
    <row r="185" spans="1:8" ht="15.75">
      <c r="A185" s="74" t="s">
        <v>6</v>
      </c>
      <c r="B185" s="52" t="s">
        <v>29</v>
      </c>
      <c r="C185" s="106" t="s">
        <v>185</v>
      </c>
      <c r="D185" s="106" t="s">
        <v>159</v>
      </c>
      <c r="E185" s="151"/>
      <c r="F185" s="136"/>
      <c r="G185" s="163">
        <f>G186+G192+G197</f>
        <v>12318</v>
      </c>
      <c r="H185" s="163">
        <f>H186+H192+H197</f>
        <v>14615.9</v>
      </c>
    </row>
    <row r="186" spans="1:8" ht="62.25" customHeight="1">
      <c r="A186" s="140" t="s">
        <v>440</v>
      </c>
      <c r="B186" s="52" t="s">
        <v>29</v>
      </c>
      <c r="C186" s="106" t="s">
        <v>185</v>
      </c>
      <c r="D186" s="106" t="s">
        <v>159</v>
      </c>
      <c r="E186" s="105" t="s">
        <v>590</v>
      </c>
      <c r="F186" s="136"/>
      <c r="G186" s="163">
        <f>G188+G190</f>
        <v>3002</v>
      </c>
      <c r="H186" s="163">
        <f>H188+H190</f>
        <v>4210.1</v>
      </c>
    </row>
    <row r="187" spans="1:8" ht="24" customHeight="1">
      <c r="A187" s="57" t="s">
        <v>589</v>
      </c>
      <c r="B187" s="52" t="s">
        <v>29</v>
      </c>
      <c r="C187" s="106" t="s">
        <v>185</v>
      </c>
      <c r="D187" s="106" t="s">
        <v>159</v>
      </c>
      <c r="E187" s="105" t="s">
        <v>591</v>
      </c>
      <c r="F187" s="136"/>
      <c r="G187" s="163">
        <f>G188</f>
        <v>3002</v>
      </c>
      <c r="H187" s="163">
        <f>H188</f>
        <v>4210.1</v>
      </c>
    </row>
    <row r="188" spans="1:8" ht="18" customHeight="1">
      <c r="A188" s="140" t="s">
        <v>186</v>
      </c>
      <c r="B188" s="52" t="s">
        <v>29</v>
      </c>
      <c r="C188" s="106" t="s">
        <v>185</v>
      </c>
      <c r="D188" s="106" t="s">
        <v>159</v>
      </c>
      <c r="E188" s="105" t="s">
        <v>593</v>
      </c>
      <c r="F188" s="136"/>
      <c r="G188" s="163">
        <f>G189</f>
        <v>3002</v>
      </c>
      <c r="H188" s="163">
        <f>H189</f>
        <v>4210.1</v>
      </c>
    </row>
    <row r="189" spans="1:8" ht="31.5">
      <c r="A189" s="138" t="s">
        <v>778</v>
      </c>
      <c r="B189" s="52" t="s">
        <v>29</v>
      </c>
      <c r="C189" s="106" t="s">
        <v>185</v>
      </c>
      <c r="D189" s="106" t="s">
        <v>159</v>
      </c>
      <c r="E189" s="105" t="s">
        <v>593</v>
      </c>
      <c r="F189" s="136" t="s">
        <v>779</v>
      </c>
      <c r="G189" s="163">
        <v>3002</v>
      </c>
      <c r="H189" s="163">
        <v>4210.1</v>
      </c>
    </row>
    <row r="190" spans="1:8" ht="17.25" customHeight="1" hidden="1">
      <c r="A190" s="74" t="s">
        <v>193</v>
      </c>
      <c r="B190" s="52" t="s">
        <v>29</v>
      </c>
      <c r="C190" s="106" t="s">
        <v>185</v>
      </c>
      <c r="D190" s="106" t="s">
        <v>159</v>
      </c>
      <c r="E190" s="136" t="s">
        <v>411</v>
      </c>
      <c r="F190" s="136"/>
      <c r="G190" s="163">
        <f>G191</f>
        <v>0</v>
      </c>
      <c r="H190" s="163">
        <f>H191</f>
        <v>0</v>
      </c>
    </row>
    <row r="191" spans="1:8" ht="31.5" customHeight="1" hidden="1">
      <c r="A191" s="74" t="s">
        <v>169</v>
      </c>
      <c r="B191" s="52" t="s">
        <v>29</v>
      </c>
      <c r="C191" s="106" t="s">
        <v>185</v>
      </c>
      <c r="D191" s="106" t="s">
        <v>159</v>
      </c>
      <c r="E191" s="136" t="s">
        <v>411</v>
      </c>
      <c r="F191" s="136" t="s">
        <v>370</v>
      </c>
      <c r="G191" s="163">
        <v>0</v>
      </c>
      <c r="H191" s="163">
        <v>0</v>
      </c>
    </row>
    <row r="192" spans="1:8" ht="47.25">
      <c r="A192" s="74" t="s">
        <v>441</v>
      </c>
      <c r="B192" s="52" t="s">
        <v>29</v>
      </c>
      <c r="C192" s="106" t="s">
        <v>185</v>
      </c>
      <c r="D192" s="106" t="s">
        <v>159</v>
      </c>
      <c r="E192" s="105" t="s">
        <v>614</v>
      </c>
      <c r="F192" s="136"/>
      <c r="G192" s="163">
        <f aca="true" t="shared" si="5" ref="G192:H195">G193</f>
        <v>220</v>
      </c>
      <c r="H192" s="163">
        <f t="shared" si="5"/>
        <v>230</v>
      </c>
    </row>
    <row r="193" spans="1:8" ht="46.5" customHeight="1">
      <c r="A193" s="74" t="s">
        <v>200</v>
      </c>
      <c r="B193" s="52" t="s">
        <v>29</v>
      </c>
      <c r="C193" s="106" t="s">
        <v>185</v>
      </c>
      <c r="D193" s="106" t="s">
        <v>159</v>
      </c>
      <c r="E193" s="105" t="s">
        <v>605</v>
      </c>
      <c r="F193" s="136"/>
      <c r="G193" s="163">
        <f>G195</f>
        <v>220</v>
      </c>
      <c r="H193" s="163">
        <f>H195</f>
        <v>230</v>
      </c>
    </row>
    <row r="194" spans="1:8" ht="15" customHeight="1">
      <c r="A194" s="2" t="s">
        <v>611</v>
      </c>
      <c r="B194" s="52" t="s">
        <v>29</v>
      </c>
      <c r="C194" s="106" t="s">
        <v>185</v>
      </c>
      <c r="D194" s="106" t="s">
        <v>159</v>
      </c>
      <c r="E194" s="105" t="s">
        <v>612</v>
      </c>
      <c r="F194" s="136"/>
      <c r="G194" s="163">
        <f>G195</f>
        <v>220</v>
      </c>
      <c r="H194" s="163">
        <f>H195</f>
        <v>230</v>
      </c>
    </row>
    <row r="195" spans="1:8" ht="15.75">
      <c r="A195" s="74" t="s">
        <v>210</v>
      </c>
      <c r="B195" s="52" t="s">
        <v>29</v>
      </c>
      <c r="C195" s="106" t="s">
        <v>185</v>
      </c>
      <c r="D195" s="106" t="s">
        <v>159</v>
      </c>
      <c r="E195" s="105" t="s">
        <v>613</v>
      </c>
      <c r="F195" s="136"/>
      <c r="G195" s="163">
        <f t="shared" si="5"/>
        <v>220</v>
      </c>
      <c r="H195" s="163">
        <f t="shared" si="5"/>
        <v>230</v>
      </c>
    </row>
    <row r="196" spans="1:8" ht="31.5">
      <c r="A196" s="138" t="s">
        <v>778</v>
      </c>
      <c r="B196" s="52" t="s">
        <v>29</v>
      </c>
      <c r="C196" s="106" t="s">
        <v>185</v>
      </c>
      <c r="D196" s="106" t="s">
        <v>159</v>
      </c>
      <c r="E196" s="105" t="s">
        <v>613</v>
      </c>
      <c r="F196" s="136" t="s">
        <v>779</v>
      </c>
      <c r="G196" s="163">
        <v>220</v>
      </c>
      <c r="H196" s="163">
        <v>230</v>
      </c>
    </row>
    <row r="197" spans="1:8" ht="47.25">
      <c r="A197" s="74" t="s">
        <v>773</v>
      </c>
      <c r="B197" s="52" t="s">
        <v>29</v>
      </c>
      <c r="C197" s="106" t="s">
        <v>185</v>
      </c>
      <c r="D197" s="106" t="s">
        <v>159</v>
      </c>
      <c r="E197" s="105" t="s">
        <v>707</v>
      </c>
      <c r="F197" s="136"/>
      <c r="G197" s="163">
        <f>G199+G202</f>
        <v>9096</v>
      </c>
      <c r="H197" s="163">
        <f>H199+H202</f>
        <v>10175.8</v>
      </c>
    </row>
    <row r="198" spans="1:8" ht="15.75">
      <c r="A198" s="2" t="s">
        <v>704</v>
      </c>
      <c r="B198" s="52" t="s">
        <v>29</v>
      </c>
      <c r="C198" s="106" t="s">
        <v>185</v>
      </c>
      <c r="D198" s="106" t="s">
        <v>159</v>
      </c>
      <c r="E198" s="105" t="s">
        <v>709</v>
      </c>
      <c r="F198" s="136"/>
      <c r="G198" s="163">
        <f>G199</f>
        <v>1596</v>
      </c>
      <c r="H198" s="163">
        <f>H199</f>
        <v>1675.8</v>
      </c>
    </row>
    <row r="199" spans="1:8" ht="15.75">
      <c r="A199" s="148" t="s">
        <v>309</v>
      </c>
      <c r="B199" s="52" t="s">
        <v>29</v>
      </c>
      <c r="C199" s="106" t="s">
        <v>185</v>
      </c>
      <c r="D199" s="106" t="s">
        <v>159</v>
      </c>
      <c r="E199" s="105" t="s">
        <v>708</v>
      </c>
      <c r="F199" s="136"/>
      <c r="G199" s="163">
        <f>G200</f>
        <v>1596</v>
      </c>
      <c r="H199" s="163">
        <f>H200</f>
        <v>1675.8</v>
      </c>
    </row>
    <row r="200" spans="1:8" ht="31.5">
      <c r="A200" s="138" t="s">
        <v>778</v>
      </c>
      <c r="B200" s="52" t="s">
        <v>29</v>
      </c>
      <c r="C200" s="106" t="s">
        <v>185</v>
      </c>
      <c r="D200" s="106" t="s">
        <v>159</v>
      </c>
      <c r="E200" s="105" t="s">
        <v>708</v>
      </c>
      <c r="F200" s="136" t="s">
        <v>779</v>
      </c>
      <c r="G200" s="163">
        <v>1596</v>
      </c>
      <c r="H200" s="163">
        <v>1675.8</v>
      </c>
    </row>
    <row r="201" spans="1:8" ht="15.75">
      <c r="A201" s="2" t="s">
        <v>706</v>
      </c>
      <c r="B201" s="52" t="s">
        <v>29</v>
      </c>
      <c r="C201" s="106" t="s">
        <v>185</v>
      </c>
      <c r="D201" s="106" t="s">
        <v>159</v>
      </c>
      <c r="E201" s="105" t="s">
        <v>711</v>
      </c>
      <c r="F201" s="136"/>
      <c r="G201" s="163">
        <f>G202</f>
        <v>7500</v>
      </c>
      <c r="H201" s="163">
        <f>H202</f>
        <v>8500</v>
      </c>
    </row>
    <row r="202" spans="1:8" ht="15.75">
      <c r="A202" s="148" t="s">
        <v>313</v>
      </c>
      <c r="B202" s="52" t="s">
        <v>29</v>
      </c>
      <c r="C202" s="106" t="s">
        <v>185</v>
      </c>
      <c r="D202" s="106" t="s">
        <v>159</v>
      </c>
      <c r="E202" s="105" t="s">
        <v>713</v>
      </c>
      <c r="F202" s="136"/>
      <c r="G202" s="163">
        <f>G203</f>
        <v>7500</v>
      </c>
      <c r="H202" s="163">
        <f>H203</f>
        <v>8500</v>
      </c>
    </row>
    <row r="203" spans="1:8" ht="31.5">
      <c r="A203" s="138" t="s">
        <v>778</v>
      </c>
      <c r="B203" s="52" t="s">
        <v>29</v>
      </c>
      <c r="C203" s="106" t="s">
        <v>185</v>
      </c>
      <c r="D203" s="106" t="s">
        <v>159</v>
      </c>
      <c r="E203" s="105" t="s">
        <v>713</v>
      </c>
      <c r="F203" s="136" t="s">
        <v>779</v>
      </c>
      <c r="G203" s="163">
        <v>7500</v>
      </c>
      <c r="H203" s="163">
        <v>8500</v>
      </c>
    </row>
    <row r="204" spans="1:8" ht="15.75">
      <c r="A204" s="134" t="s">
        <v>389</v>
      </c>
      <c r="B204" s="49" t="s">
        <v>29</v>
      </c>
      <c r="C204" s="102" t="s">
        <v>226</v>
      </c>
      <c r="D204" s="102" t="s">
        <v>769</v>
      </c>
      <c r="E204" s="152"/>
      <c r="F204" s="135"/>
      <c r="G204" s="167">
        <f>G205</f>
        <v>1696.5</v>
      </c>
      <c r="H204" s="167">
        <f>H205</f>
        <v>1795</v>
      </c>
    </row>
    <row r="205" spans="1:8" ht="15.75">
      <c r="A205" s="74" t="s">
        <v>28</v>
      </c>
      <c r="B205" s="52" t="s">
        <v>29</v>
      </c>
      <c r="C205" s="106" t="s">
        <v>226</v>
      </c>
      <c r="D205" s="106" t="s">
        <v>226</v>
      </c>
      <c r="E205" s="136"/>
      <c r="F205" s="136"/>
      <c r="G205" s="163">
        <f>G206</f>
        <v>1696.5</v>
      </c>
      <c r="H205" s="163">
        <f>H206</f>
        <v>1795</v>
      </c>
    </row>
    <row r="206" spans="1:8" ht="49.5" customHeight="1">
      <c r="A206" s="74" t="s">
        <v>441</v>
      </c>
      <c r="B206" s="52" t="s">
        <v>29</v>
      </c>
      <c r="C206" s="106" t="s">
        <v>226</v>
      </c>
      <c r="D206" s="106" t="s">
        <v>226</v>
      </c>
      <c r="E206" s="105" t="s">
        <v>614</v>
      </c>
      <c r="F206" s="136"/>
      <c r="G206" s="163">
        <f>G207+G224+G239</f>
        <v>1696.5</v>
      </c>
      <c r="H206" s="163">
        <f>H207+H224+H239</f>
        <v>1795</v>
      </c>
    </row>
    <row r="207" spans="1:8" ht="49.5" customHeight="1">
      <c r="A207" s="74" t="s">
        <v>224</v>
      </c>
      <c r="B207" s="52" t="s">
        <v>29</v>
      </c>
      <c r="C207" s="106" t="s">
        <v>226</v>
      </c>
      <c r="D207" s="106" t="s">
        <v>226</v>
      </c>
      <c r="E207" s="105" t="s">
        <v>626</v>
      </c>
      <c r="F207" s="136"/>
      <c r="G207" s="163">
        <f>G209+G212+G215+G219+G222</f>
        <v>1438</v>
      </c>
      <c r="H207" s="163">
        <f>H209+H212+H215+H219+H222</f>
        <v>1507</v>
      </c>
    </row>
    <row r="208" spans="1:8" ht="36" customHeight="1">
      <c r="A208" s="2" t="s">
        <v>623</v>
      </c>
      <c r="B208" s="52" t="s">
        <v>29</v>
      </c>
      <c r="C208" s="106" t="s">
        <v>226</v>
      </c>
      <c r="D208" s="106" t="s">
        <v>226</v>
      </c>
      <c r="E208" s="105" t="s">
        <v>627</v>
      </c>
      <c r="F208" s="136"/>
      <c r="G208" s="163">
        <f>G209</f>
        <v>49</v>
      </c>
      <c r="H208" s="163">
        <f>H209</f>
        <v>50</v>
      </c>
    </row>
    <row r="209" spans="1:8" ht="31.5">
      <c r="A209" s="74" t="s">
        <v>227</v>
      </c>
      <c r="B209" s="52" t="s">
        <v>29</v>
      </c>
      <c r="C209" s="106" t="s">
        <v>226</v>
      </c>
      <c r="D209" s="106" t="s">
        <v>226</v>
      </c>
      <c r="E209" s="105" t="s">
        <v>628</v>
      </c>
      <c r="F209" s="136"/>
      <c r="G209" s="163">
        <f>G210</f>
        <v>49</v>
      </c>
      <c r="H209" s="163">
        <f>H210</f>
        <v>50</v>
      </c>
    </row>
    <row r="210" spans="1:8" ht="31.5">
      <c r="A210" s="138" t="s">
        <v>778</v>
      </c>
      <c r="B210" s="52" t="s">
        <v>29</v>
      </c>
      <c r="C210" s="106" t="s">
        <v>226</v>
      </c>
      <c r="D210" s="106" t="s">
        <v>226</v>
      </c>
      <c r="E210" s="105" t="s">
        <v>628</v>
      </c>
      <c r="F210" s="136" t="s">
        <v>779</v>
      </c>
      <c r="G210" s="163">
        <v>49</v>
      </c>
      <c r="H210" s="163">
        <v>50</v>
      </c>
    </row>
    <row r="211" spans="1:8" ht="63">
      <c r="A211" s="2" t="s">
        <v>624</v>
      </c>
      <c r="B211" s="52" t="s">
        <v>29</v>
      </c>
      <c r="C211" s="106" t="s">
        <v>226</v>
      </c>
      <c r="D211" s="106" t="s">
        <v>226</v>
      </c>
      <c r="E211" s="105" t="s">
        <v>629</v>
      </c>
      <c r="F211" s="136"/>
      <c r="G211" s="163">
        <f>G212</f>
        <v>217</v>
      </c>
      <c r="H211" s="163">
        <f>H212</f>
        <v>225</v>
      </c>
    </row>
    <row r="212" spans="1:8" ht="49.5" customHeight="1">
      <c r="A212" s="74" t="s">
        <v>229</v>
      </c>
      <c r="B212" s="52" t="s">
        <v>29</v>
      </c>
      <c r="C212" s="106" t="s">
        <v>226</v>
      </c>
      <c r="D212" s="106" t="s">
        <v>226</v>
      </c>
      <c r="E212" s="105" t="s">
        <v>630</v>
      </c>
      <c r="F212" s="136"/>
      <c r="G212" s="163">
        <f>G213</f>
        <v>217</v>
      </c>
      <c r="H212" s="163">
        <f>H213</f>
        <v>225</v>
      </c>
    </row>
    <row r="213" spans="1:8" ht="31.5">
      <c r="A213" s="138" t="s">
        <v>778</v>
      </c>
      <c r="B213" s="52" t="s">
        <v>29</v>
      </c>
      <c r="C213" s="106" t="s">
        <v>226</v>
      </c>
      <c r="D213" s="106" t="s">
        <v>226</v>
      </c>
      <c r="E213" s="105" t="s">
        <v>630</v>
      </c>
      <c r="F213" s="136" t="s">
        <v>779</v>
      </c>
      <c r="G213" s="163">
        <v>217</v>
      </c>
      <c r="H213" s="163">
        <v>225</v>
      </c>
    </row>
    <row r="214" spans="1:8" ht="47.25">
      <c r="A214" s="2" t="s">
        <v>625</v>
      </c>
      <c r="B214" s="52" t="s">
        <v>29</v>
      </c>
      <c r="C214" s="106" t="s">
        <v>226</v>
      </c>
      <c r="D214" s="106" t="s">
        <v>226</v>
      </c>
      <c r="E214" s="105" t="s">
        <v>631</v>
      </c>
      <c r="F214" s="136"/>
      <c r="G214" s="163">
        <f>G215</f>
        <v>435</v>
      </c>
      <c r="H214" s="163">
        <f>H215</f>
        <v>465</v>
      </c>
    </row>
    <row r="215" spans="1:8" ht="31.5" customHeight="1">
      <c r="A215" s="74" t="s">
        <v>232</v>
      </c>
      <c r="B215" s="52" t="s">
        <v>29</v>
      </c>
      <c r="C215" s="106" t="s">
        <v>226</v>
      </c>
      <c r="D215" s="106" t="s">
        <v>226</v>
      </c>
      <c r="E215" s="105" t="s">
        <v>632</v>
      </c>
      <c r="F215" s="136"/>
      <c r="G215" s="163">
        <f>G216+G217</f>
        <v>435</v>
      </c>
      <c r="H215" s="163">
        <f>H216+H217</f>
        <v>465</v>
      </c>
    </row>
    <row r="216" spans="1:8" ht="15.75">
      <c r="A216" s="74" t="s">
        <v>205</v>
      </c>
      <c r="B216" s="52" t="s">
        <v>29</v>
      </c>
      <c r="C216" s="106" t="s">
        <v>226</v>
      </c>
      <c r="D216" s="106" t="s">
        <v>226</v>
      </c>
      <c r="E216" s="105" t="s">
        <v>632</v>
      </c>
      <c r="F216" s="136" t="s">
        <v>378</v>
      </c>
      <c r="G216" s="163">
        <v>50</v>
      </c>
      <c r="H216" s="163">
        <v>60</v>
      </c>
    </row>
    <row r="217" spans="1:8" ht="31.5">
      <c r="A217" s="138" t="s">
        <v>778</v>
      </c>
      <c r="B217" s="52" t="s">
        <v>29</v>
      </c>
      <c r="C217" s="106" t="s">
        <v>226</v>
      </c>
      <c r="D217" s="106" t="s">
        <v>226</v>
      </c>
      <c r="E217" s="105" t="s">
        <v>632</v>
      </c>
      <c r="F217" s="136" t="s">
        <v>779</v>
      </c>
      <c r="G217" s="163">
        <v>385</v>
      </c>
      <c r="H217" s="163">
        <v>405</v>
      </c>
    </row>
    <row r="218" spans="1:8" ht="31.5">
      <c r="A218" s="2" t="s">
        <v>743</v>
      </c>
      <c r="B218" s="52" t="s">
        <v>29</v>
      </c>
      <c r="C218" s="106" t="s">
        <v>226</v>
      </c>
      <c r="D218" s="106" t="s">
        <v>226</v>
      </c>
      <c r="E218" s="105" t="s">
        <v>744</v>
      </c>
      <c r="F218" s="136"/>
      <c r="G218" s="163">
        <f>G219</f>
        <v>250</v>
      </c>
      <c r="H218" s="163">
        <f>H219</f>
        <v>260</v>
      </c>
    </row>
    <row r="219" spans="1:8" ht="15.75">
      <c r="A219" s="74" t="s">
        <v>234</v>
      </c>
      <c r="B219" s="52" t="s">
        <v>29</v>
      </c>
      <c r="C219" s="106" t="s">
        <v>226</v>
      </c>
      <c r="D219" s="106" t="s">
        <v>226</v>
      </c>
      <c r="E219" s="105" t="s">
        <v>745</v>
      </c>
      <c r="F219" s="136"/>
      <c r="G219" s="163">
        <f>G220</f>
        <v>250</v>
      </c>
      <c r="H219" s="163">
        <f>H220</f>
        <v>260</v>
      </c>
    </row>
    <row r="220" spans="1:8" ht="31.5">
      <c r="A220" s="138" t="s">
        <v>778</v>
      </c>
      <c r="B220" s="52" t="s">
        <v>29</v>
      </c>
      <c r="C220" s="106" t="s">
        <v>226</v>
      </c>
      <c r="D220" s="106" t="s">
        <v>226</v>
      </c>
      <c r="E220" s="105" t="s">
        <v>745</v>
      </c>
      <c r="F220" s="136" t="s">
        <v>779</v>
      </c>
      <c r="G220" s="163">
        <v>250</v>
      </c>
      <c r="H220" s="163">
        <v>260</v>
      </c>
    </row>
    <row r="221" spans="1:8" ht="31.5">
      <c r="A221" s="2" t="s">
        <v>637</v>
      </c>
      <c r="B221" s="52" t="s">
        <v>29</v>
      </c>
      <c r="C221" s="106" t="s">
        <v>226</v>
      </c>
      <c r="D221" s="106" t="s">
        <v>226</v>
      </c>
      <c r="E221" s="105" t="s">
        <v>633</v>
      </c>
      <c r="F221" s="136"/>
      <c r="G221" s="163">
        <f>G222</f>
        <v>487</v>
      </c>
      <c r="H221" s="163">
        <f>H222</f>
        <v>507</v>
      </c>
    </row>
    <row r="222" spans="1:8" ht="31.5">
      <c r="A222" s="74" t="s">
        <v>236</v>
      </c>
      <c r="B222" s="52" t="s">
        <v>29</v>
      </c>
      <c r="C222" s="106" t="s">
        <v>226</v>
      </c>
      <c r="D222" s="106" t="s">
        <v>226</v>
      </c>
      <c r="E222" s="105" t="s">
        <v>634</v>
      </c>
      <c r="F222" s="136"/>
      <c r="G222" s="163">
        <f>G223</f>
        <v>487</v>
      </c>
      <c r="H222" s="163">
        <f>H223</f>
        <v>507</v>
      </c>
    </row>
    <row r="223" spans="1:8" ht="31.5">
      <c r="A223" s="138" t="s">
        <v>778</v>
      </c>
      <c r="B223" s="52" t="s">
        <v>29</v>
      </c>
      <c r="C223" s="106" t="s">
        <v>226</v>
      </c>
      <c r="D223" s="106" t="s">
        <v>226</v>
      </c>
      <c r="E223" s="105" t="s">
        <v>634</v>
      </c>
      <c r="F223" s="136" t="s">
        <v>779</v>
      </c>
      <c r="G223" s="163">
        <v>487</v>
      </c>
      <c r="H223" s="163">
        <v>507</v>
      </c>
    </row>
    <row r="224" spans="1:8" ht="46.5" customHeight="1">
      <c r="A224" s="74" t="s">
        <v>757</v>
      </c>
      <c r="B224" s="52" t="s">
        <v>29</v>
      </c>
      <c r="C224" s="106" t="s">
        <v>226</v>
      </c>
      <c r="D224" s="106" t="s">
        <v>226</v>
      </c>
      <c r="E224" s="105" t="s">
        <v>635</v>
      </c>
      <c r="F224" s="136"/>
      <c r="G224" s="163">
        <f>G226+G229+G232+G234+G237</f>
        <v>211.5</v>
      </c>
      <c r="H224" s="163">
        <f>H226+H229+H232+H234+H237</f>
        <v>234.5</v>
      </c>
    </row>
    <row r="225" spans="1:8" ht="30.75" customHeight="1">
      <c r="A225" s="2" t="s">
        <v>636</v>
      </c>
      <c r="B225" s="52" t="s">
        <v>29</v>
      </c>
      <c r="C225" s="106" t="s">
        <v>226</v>
      </c>
      <c r="D225" s="106" t="s">
        <v>226</v>
      </c>
      <c r="E225" s="105" t="s">
        <v>639</v>
      </c>
      <c r="F225" s="136"/>
      <c r="G225" s="163">
        <f>G226</f>
        <v>6</v>
      </c>
      <c r="H225" s="163">
        <f>H226</f>
        <v>6</v>
      </c>
    </row>
    <row r="226" spans="1:8" ht="49.5" customHeight="1">
      <c r="A226" s="74" t="s">
        <v>239</v>
      </c>
      <c r="B226" s="52" t="s">
        <v>29</v>
      </c>
      <c r="C226" s="106" t="s">
        <v>226</v>
      </c>
      <c r="D226" s="106" t="s">
        <v>226</v>
      </c>
      <c r="E226" s="105" t="s">
        <v>640</v>
      </c>
      <c r="F226" s="136"/>
      <c r="G226" s="163">
        <f>G227</f>
        <v>6</v>
      </c>
      <c r="H226" s="163">
        <f>H227</f>
        <v>6</v>
      </c>
    </row>
    <row r="227" spans="1:8" ht="31.5">
      <c r="A227" s="138" t="s">
        <v>778</v>
      </c>
      <c r="B227" s="52" t="s">
        <v>29</v>
      </c>
      <c r="C227" s="106" t="s">
        <v>226</v>
      </c>
      <c r="D227" s="106" t="s">
        <v>226</v>
      </c>
      <c r="E227" s="105" t="s">
        <v>640</v>
      </c>
      <c r="F227" s="136" t="s">
        <v>779</v>
      </c>
      <c r="G227" s="163">
        <v>6</v>
      </c>
      <c r="H227" s="163">
        <v>6</v>
      </c>
    </row>
    <row r="228" spans="1:8" ht="15.75">
      <c r="A228" s="2" t="s">
        <v>638</v>
      </c>
      <c r="B228" s="52" t="s">
        <v>29</v>
      </c>
      <c r="C228" s="106" t="s">
        <v>226</v>
      </c>
      <c r="D228" s="106" t="s">
        <v>226</v>
      </c>
      <c r="E228" s="105" t="s">
        <v>641</v>
      </c>
      <c r="F228" s="136"/>
      <c r="G228" s="163">
        <f>G230</f>
        <v>38.5</v>
      </c>
      <c r="H228" s="163">
        <f>H230</f>
        <v>40</v>
      </c>
    </row>
    <row r="229" spans="1:8" ht="15" customHeight="1">
      <c r="A229" s="140" t="s">
        <v>241</v>
      </c>
      <c r="B229" s="52" t="s">
        <v>29</v>
      </c>
      <c r="C229" s="106" t="s">
        <v>226</v>
      </c>
      <c r="D229" s="106" t="s">
        <v>226</v>
      </c>
      <c r="E229" s="105" t="s">
        <v>642</v>
      </c>
      <c r="F229" s="136"/>
      <c r="G229" s="163">
        <f>G230</f>
        <v>38.5</v>
      </c>
      <c r="H229" s="163">
        <f>H230</f>
        <v>40</v>
      </c>
    </row>
    <row r="230" spans="1:8" ht="31.5">
      <c r="A230" s="138" t="s">
        <v>778</v>
      </c>
      <c r="B230" s="52" t="s">
        <v>29</v>
      </c>
      <c r="C230" s="106" t="s">
        <v>226</v>
      </c>
      <c r="D230" s="106" t="s">
        <v>226</v>
      </c>
      <c r="E230" s="105" t="s">
        <v>642</v>
      </c>
      <c r="F230" s="136" t="s">
        <v>779</v>
      </c>
      <c r="G230" s="163">
        <v>38.5</v>
      </c>
      <c r="H230" s="163">
        <v>40</v>
      </c>
    </row>
    <row r="231" spans="1:8" ht="15.75">
      <c r="A231" s="2" t="s">
        <v>643</v>
      </c>
      <c r="B231" s="52" t="s">
        <v>29</v>
      </c>
      <c r="C231" s="106" t="s">
        <v>226</v>
      </c>
      <c r="D231" s="106" t="s">
        <v>226</v>
      </c>
      <c r="E231" s="105" t="s">
        <v>645</v>
      </c>
      <c r="F231" s="136"/>
      <c r="G231" s="163">
        <f>G232</f>
        <v>37</v>
      </c>
      <c r="H231" s="163">
        <f>H232</f>
        <v>38.5</v>
      </c>
    </row>
    <row r="232" spans="1:8" ht="15.75">
      <c r="A232" s="140" t="s">
        <v>243</v>
      </c>
      <c r="B232" s="52" t="s">
        <v>29</v>
      </c>
      <c r="C232" s="106" t="s">
        <v>226</v>
      </c>
      <c r="D232" s="106" t="s">
        <v>226</v>
      </c>
      <c r="E232" s="105" t="s">
        <v>647</v>
      </c>
      <c r="F232" s="136"/>
      <c r="G232" s="163">
        <f>G233</f>
        <v>37</v>
      </c>
      <c r="H232" s="163">
        <f>H233</f>
        <v>38.5</v>
      </c>
    </row>
    <row r="233" spans="1:8" ht="31.5">
      <c r="A233" s="138" t="s">
        <v>778</v>
      </c>
      <c r="B233" s="52" t="s">
        <v>29</v>
      </c>
      <c r="C233" s="106" t="s">
        <v>226</v>
      </c>
      <c r="D233" s="106" t="s">
        <v>226</v>
      </c>
      <c r="E233" s="105" t="s">
        <v>647</v>
      </c>
      <c r="F233" s="136" t="s">
        <v>779</v>
      </c>
      <c r="G233" s="163">
        <v>37</v>
      </c>
      <c r="H233" s="163">
        <v>38.5</v>
      </c>
    </row>
    <row r="234" spans="1:8" ht="31.5" customHeight="1" hidden="1">
      <c r="A234" s="74" t="s">
        <v>245</v>
      </c>
      <c r="B234" s="74"/>
      <c r="C234" s="74"/>
      <c r="D234" s="136" t="s">
        <v>18</v>
      </c>
      <c r="E234" s="143" t="s">
        <v>246</v>
      </c>
      <c r="F234" s="136"/>
      <c r="G234" s="163">
        <f>G235</f>
        <v>0</v>
      </c>
      <c r="H234" s="163">
        <f>H235</f>
        <v>0</v>
      </c>
    </row>
    <row r="235" spans="1:8" ht="31.5" customHeight="1" hidden="1">
      <c r="A235" s="74" t="s">
        <v>169</v>
      </c>
      <c r="B235" s="74"/>
      <c r="C235" s="74"/>
      <c r="D235" s="136" t="s">
        <v>18</v>
      </c>
      <c r="E235" s="143" t="s">
        <v>246</v>
      </c>
      <c r="F235" s="136" t="s">
        <v>370</v>
      </c>
      <c r="G235" s="163">
        <v>0</v>
      </c>
      <c r="H235" s="163">
        <v>0</v>
      </c>
    </row>
    <row r="236" spans="1:8" ht="17.25" customHeight="1">
      <c r="A236" s="2" t="s">
        <v>644</v>
      </c>
      <c r="B236" s="52" t="s">
        <v>29</v>
      </c>
      <c r="C236" s="106" t="s">
        <v>226</v>
      </c>
      <c r="D236" s="106" t="s">
        <v>226</v>
      </c>
      <c r="E236" s="105" t="s">
        <v>646</v>
      </c>
      <c r="F236" s="136"/>
      <c r="G236" s="163">
        <f>G237</f>
        <v>130</v>
      </c>
      <c r="H236" s="163">
        <f>H237</f>
        <v>150</v>
      </c>
    </row>
    <row r="237" spans="1:8" ht="15.75">
      <c r="A237" s="74" t="s">
        <v>247</v>
      </c>
      <c r="B237" s="52" t="s">
        <v>29</v>
      </c>
      <c r="C237" s="106" t="s">
        <v>226</v>
      </c>
      <c r="D237" s="106" t="s">
        <v>226</v>
      </c>
      <c r="E237" s="105" t="s">
        <v>648</v>
      </c>
      <c r="F237" s="136"/>
      <c r="G237" s="163">
        <f>G238</f>
        <v>130</v>
      </c>
      <c r="H237" s="163">
        <f>H238</f>
        <v>150</v>
      </c>
    </row>
    <row r="238" spans="1:8" ht="31.5">
      <c r="A238" s="138" t="s">
        <v>778</v>
      </c>
      <c r="B238" s="52" t="s">
        <v>29</v>
      </c>
      <c r="C238" s="106" t="s">
        <v>226</v>
      </c>
      <c r="D238" s="106" t="s">
        <v>226</v>
      </c>
      <c r="E238" s="105" t="s">
        <v>648</v>
      </c>
      <c r="F238" s="136" t="s">
        <v>779</v>
      </c>
      <c r="G238" s="163">
        <v>130</v>
      </c>
      <c r="H238" s="163">
        <v>150</v>
      </c>
    </row>
    <row r="239" spans="1:8" ht="66" customHeight="1">
      <c r="A239" s="74" t="s">
        <v>249</v>
      </c>
      <c r="B239" s="52" t="s">
        <v>29</v>
      </c>
      <c r="C239" s="106" t="s">
        <v>226</v>
      </c>
      <c r="D239" s="106" t="s">
        <v>226</v>
      </c>
      <c r="E239" s="105" t="s">
        <v>649</v>
      </c>
      <c r="F239" s="136"/>
      <c r="G239" s="163">
        <f>G241+G244+G246</f>
        <v>47</v>
      </c>
      <c r="H239" s="163">
        <f>H241+H244+H246</f>
        <v>53.5</v>
      </c>
    </row>
    <row r="240" spans="1:8" ht="36.75" customHeight="1">
      <c r="A240" s="2" t="s">
        <v>650</v>
      </c>
      <c r="B240" s="52" t="s">
        <v>29</v>
      </c>
      <c r="C240" s="106" t="s">
        <v>226</v>
      </c>
      <c r="D240" s="106" t="s">
        <v>226</v>
      </c>
      <c r="E240" s="105" t="s">
        <v>652</v>
      </c>
      <c r="F240" s="136"/>
      <c r="G240" s="163">
        <f>G241</f>
        <v>30</v>
      </c>
      <c r="H240" s="163">
        <f>H241</f>
        <v>35</v>
      </c>
    </row>
    <row r="241" spans="1:8" ht="31.5">
      <c r="A241" s="74" t="s">
        <v>251</v>
      </c>
      <c r="B241" s="52" t="s">
        <v>29</v>
      </c>
      <c r="C241" s="106" t="s">
        <v>226</v>
      </c>
      <c r="D241" s="106" t="s">
        <v>226</v>
      </c>
      <c r="E241" s="105" t="s">
        <v>653</v>
      </c>
      <c r="F241" s="136"/>
      <c r="G241" s="163">
        <f>G242</f>
        <v>30</v>
      </c>
      <c r="H241" s="163">
        <f>H242</f>
        <v>35</v>
      </c>
    </row>
    <row r="242" spans="1:8" ht="31.5">
      <c r="A242" s="138" t="s">
        <v>778</v>
      </c>
      <c r="B242" s="52" t="s">
        <v>29</v>
      </c>
      <c r="C242" s="106" t="s">
        <v>226</v>
      </c>
      <c r="D242" s="106" t="s">
        <v>226</v>
      </c>
      <c r="E242" s="105" t="s">
        <v>653</v>
      </c>
      <c r="F242" s="136" t="s">
        <v>779</v>
      </c>
      <c r="G242" s="163">
        <v>30</v>
      </c>
      <c r="H242" s="163">
        <v>35</v>
      </c>
    </row>
    <row r="243" spans="1:8" ht="31.5">
      <c r="A243" s="2" t="s">
        <v>651</v>
      </c>
      <c r="B243" s="52" t="s">
        <v>29</v>
      </c>
      <c r="C243" s="106" t="s">
        <v>226</v>
      </c>
      <c r="D243" s="106" t="s">
        <v>226</v>
      </c>
      <c r="E243" s="105" t="s">
        <v>654</v>
      </c>
      <c r="F243" s="136"/>
      <c r="G243" s="163">
        <f>G244</f>
        <v>17</v>
      </c>
      <c r="H243" s="163">
        <f>H244</f>
        <v>18.5</v>
      </c>
    </row>
    <row r="244" spans="1:8" ht="31.5">
      <c r="A244" s="74" t="s">
        <v>253</v>
      </c>
      <c r="B244" s="52" t="s">
        <v>29</v>
      </c>
      <c r="C244" s="106" t="s">
        <v>226</v>
      </c>
      <c r="D244" s="106" t="s">
        <v>226</v>
      </c>
      <c r="E244" s="105" t="s">
        <v>655</v>
      </c>
      <c r="F244" s="136"/>
      <c r="G244" s="163">
        <f>G245</f>
        <v>17</v>
      </c>
      <c r="H244" s="163">
        <f>H245</f>
        <v>18.5</v>
      </c>
    </row>
    <row r="245" spans="1:8" ht="31.5">
      <c r="A245" s="138" t="s">
        <v>778</v>
      </c>
      <c r="B245" s="52" t="s">
        <v>29</v>
      </c>
      <c r="C245" s="106" t="s">
        <v>226</v>
      </c>
      <c r="D245" s="106" t="s">
        <v>226</v>
      </c>
      <c r="E245" s="105" t="s">
        <v>655</v>
      </c>
      <c r="F245" s="136" t="s">
        <v>779</v>
      </c>
      <c r="G245" s="163">
        <v>17</v>
      </c>
      <c r="H245" s="163">
        <v>18.5</v>
      </c>
    </row>
    <row r="246" spans="1:8" ht="33" customHeight="1" hidden="1">
      <c r="A246" s="74" t="s">
        <v>255</v>
      </c>
      <c r="B246" s="74"/>
      <c r="C246" s="74"/>
      <c r="D246" s="136" t="s">
        <v>18</v>
      </c>
      <c r="E246" s="143" t="s">
        <v>256</v>
      </c>
      <c r="F246" s="136"/>
      <c r="G246" s="163">
        <f>G247</f>
        <v>0</v>
      </c>
      <c r="H246" s="163">
        <f>H247</f>
        <v>0</v>
      </c>
    </row>
    <row r="247" spans="1:8" ht="31.5" customHeight="1" hidden="1">
      <c r="A247" s="74" t="s">
        <v>169</v>
      </c>
      <c r="B247" s="74"/>
      <c r="C247" s="74"/>
      <c r="D247" s="136" t="s">
        <v>18</v>
      </c>
      <c r="E247" s="143" t="s">
        <v>256</v>
      </c>
      <c r="F247" s="136" t="s">
        <v>370</v>
      </c>
      <c r="G247" s="163">
        <v>0</v>
      </c>
      <c r="H247" s="163">
        <v>0</v>
      </c>
    </row>
    <row r="248" spans="1:8" ht="15.75">
      <c r="A248" s="134" t="s">
        <v>394</v>
      </c>
      <c r="B248" s="49" t="s">
        <v>29</v>
      </c>
      <c r="C248" s="102" t="s">
        <v>271</v>
      </c>
      <c r="D248" s="102" t="s">
        <v>769</v>
      </c>
      <c r="E248" s="135"/>
      <c r="F248" s="135"/>
      <c r="G248" s="167">
        <f>G249</f>
        <v>29969.5</v>
      </c>
      <c r="H248" s="167">
        <f>H249</f>
        <v>31470.300000000003</v>
      </c>
    </row>
    <row r="249" spans="1:8" ht="15.75">
      <c r="A249" s="74" t="s">
        <v>7</v>
      </c>
      <c r="B249" s="52" t="s">
        <v>29</v>
      </c>
      <c r="C249" s="106" t="s">
        <v>271</v>
      </c>
      <c r="D249" s="106" t="s">
        <v>158</v>
      </c>
      <c r="E249" s="136"/>
      <c r="F249" s="136"/>
      <c r="G249" s="163">
        <f>G250</f>
        <v>29969.5</v>
      </c>
      <c r="H249" s="163">
        <f>H250</f>
        <v>31470.300000000003</v>
      </c>
    </row>
    <row r="250" spans="1:8" ht="33" customHeight="1">
      <c r="A250" s="74" t="s">
        <v>443</v>
      </c>
      <c r="B250" s="52" t="s">
        <v>29</v>
      </c>
      <c r="C250" s="106" t="s">
        <v>271</v>
      </c>
      <c r="D250" s="106" t="s">
        <v>158</v>
      </c>
      <c r="E250" s="112" t="s">
        <v>660</v>
      </c>
      <c r="F250" s="136"/>
      <c r="G250" s="163">
        <f>G251+G272+G283</f>
        <v>29969.5</v>
      </c>
      <c r="H250" s="163">
        <f>H251+H272+H283</f>
        <v>31470.300000000003</v>
      </c>
    </row>
    <row r="251" spans="1:8" ht="15.75">
      <c r="A251" s="74" t="s">
        <v>269</v>
      </c>
      <c r="B251" s="52" t="s">
        <v>29</v>
      </c>
      <c r="C251" s="106" t="s">
        <v>271</v>
      </c>
      <c r="D251" s="106" t="s">
        <v>158</v>
      </c>
      <c r="E251" s="112" t="s">
        <v>661</v>
      </c>
      <c r="F251" s="136"/>
      <c r="G251" s="163">
        <f>G253+G257+G261+G264+G268+G270</f>
        <v>29380.399999999998</v>
      </c>
      <c r="H251" s="163">
        <f>H253+H257+H261+H264+H268+H270</f>
        <v>30845.2</v>
      </c>
    </row>
    <row r="252" spans="1:8" ht="31.5">
      <c r="A252" s="2" t="s">
        <v>665</v>
      </c>
      <c r="B252" s="52" t="s">
        <v>29</v>
      </c>
      <c r="C252" s="106" t="s">
        <v>271</v>
      </c>
      <c r="D252" s="106" t="s">
        <v>158</v>
      </c>
      <c r="E252" s="112" t="s">
        <v>662</v>
      </c>
      <c r="F252" s="136"/>
      <c r="G252" s="163">
        <f>G253</f>
        <v>23683.199999999997</v>
      </c>
      <c r="H252" s="163">
        <f>H253</f>
        <v>24960.9</v>
      </c>
    </row>
    <row r="253" spans="1:8" ht="31.5">
      <c r="A253" s="74" t="s">
        <v>272</v>
      </c>
      <c r="B253" s="52" t="s">
        <v>29</v>
      </c>
      <c r="C253" s="106" t="s">
        <v>271</v>
      </c>
      <c r="D253" s="106" t="s">
        <v>158</v>
      </c>
      <c r="E253" s="105" t="s">
        <v>663</v>
      </c>
      <c r="F253" s="136"/>
      <c r="G253" s="163">
        <f>G254+G255</f>
        <v>23683.199999999997</v>
      </c>
      <c r="H253" s="163">
        <f>H254+H255</f>
        <v>24960.9</v>
      </c>
    </row>
    <row r="254" spans="1:8" ht="15.75">
      <c r="A254" s="140" t="s">
        <v>782</v>
      </c>
      <c r="B254" s="52" t="s">
        <v>29</v>
      </c>
      <c r="C254" s="106" t="s">
        <v>271</v>
      </c>
      <c r="D254" s="106" t="s">
        <v>158</v>
      </c>
      <c r="E254" s="105" t="s">
        <v>663</v>
      </c>
      <c r="F254" s="136" t="s">
        <v>783</v>
      </c>
      <c r="G254" s="61">
        <v>18085.8</v>
      </c>
      <c r="H254" s="61">
        <v>19171</v>
      </c>
    </row>
    <row r="255" spans="1:8" ht="31.5">
      <c r="A255" s="138" t="s">
        <v>778</v>
      </c>
      <c r="B255" s="52" t="s">
        <v>29</v>
      </c>
      <c r="C255" s="106" t="s">
        <v>271</v>
      </c>
      <c r="D255" s="106" t="s">
        <v>158</v>
      </c>
      <c r="E255" s="105" t="s">
        <v>663</v>
      </c>
      <c r="F255" s="136" t="s">
        <v>779</v>
      </c>
      <c r="G255" s="163">
        <v>5597.4</v>
      </c>
      <c r="H255" s="163">
        <v>5789.9</v>
      </c>
    </row>
    <row r="256" spans="1:8" ht="31.5">
      <c r="A256" s="2" t="s">
        <v>758</v>
      </c>
      <c r="B256" s="52" t="s">
        <v>29</v>
      </c>
      <c r="C256" s="106" t="s">
        <v>271</v>
      </c>
      <c r="D256" s="106" t="s">
        <v>158</v>
      </c>
      <c r="E256" s="112" t="s">
        <v>759</v>
      </c>
      <c r="F256" s="136"/>
      <c r="G256" s="163">
        <f>G257</f>
        <v>964</v>
      </c>
      <c r="H256" s="163">
        <f>H257</f>
        <v>984</v>
      </c>
    </row>
    <row r="257" spans="1:8" ht="47.25">
      <c r="A257" s="74" t="s">
        <v>274</v>
      </c>
      <c r="B257" s="52" t="s">
        <v>29</v>
      </c>
      <c r="C257" s="106" t="s">
        <v>271</v>
      </c>
      <c r="D257" s="106" t="s">
        <v>158</v>
      </c>
      <c r="E257" s="112" t="s">
        <v>760</v>
      </c>
      <c r="F257" s="136"/>
      <c r="G257" s="163">
        <f>G258+G259</f>
        <v>964</v>
      </c>
      <c r="H257" s="163">
        <f>H258+H259</f>
        <v>984</v>
      </c>
    </row>
    <row r="258" spans="1:8" ht="18.75" customHeight="1">
      <c r="A258" s="140" t="s">
        <v>782</v>
      </c>
      <c r="B258" s="52" t="s">
        <v>29</v>
      </c>
      <c r="C258" s="106" t="s">
        <v>271</v>
      </c>
      <c r="D258" s="106" t="s">
        <v>158</v>
      </c>
      <c r="E258" s="112" t="s">
        <v>760</v>
      </c>
      <c r="F258" s="136" t="s">
        <v>783</v>
      </c>
      <c r="G258" s="163">
        <v>11</v>
      </c>
      <c r="H258" s="163">
        <v>12</v>
      </c>
    </row>
    <row r="259" spans="1:8" ht="31.5">
      <c r="A259" s="138" t="s">
        <v>778</v>
      </c>
      <c r="B259" s="52" t="s">
        <v>29</v>
      </c>
      <c r="C259" s="106" t="s">
        <v>271</v>
      </c>
      <c r="D259" s="106" t="s">
        <v>158</v>
      </c>
      <c r="E259" s="112" t="s">
        <v>760</v>
      </c>
      <c r="F259" s="136" t="s">
        <v>779</v>
      </c>
      <c r="G259" s="163">
        <v>953</v>
      </c>
      <c r="H259" s="163">
        <v>972</v>
      </c>
    </row>
    <row r="260" spans="1:8" ht="15.75">
      <c r="A260" s="2" t="s">
        <v>664</v>
      </c>
      <c r="B260" s="52"/>
      <c r="C260" s="106"/>
      <c r="D260" s="106"/>
      <c r="E260" s="112" t="s">
        <v>667</v>
      </c>
      <c r="F260" s="136"/>
      <c r="G260" s="163"/>
      <c r="H260" s="163"/>
    </row>
    <row r="261" spans="1:8" ht="18.75" customHeight="1">
      <c r="A261" s="74" t="s">
        <v>816</v>
      </c>
      <c r="B261" s="52" t="s">
        <v>29</v>
      </c>
      <c r="C261" s="106" t="s">
        <v>271</v>
      </c>
      <c r="D261" s="106" t="s">
        <v>158</v>
      </c>
      <c r="E261" s="83" t="s">
        <v>668</v>
      </c>
      <c r="F261" s="136"/>
      <c r="G261" s="163">
        <f>G262</f>
        <v>1135.2</v>
      </c>
      <c r="H261" s="163">
        <f>H262</f>
        <v>1180.6</v>
      </c>
    </row>
    <row r="262" spans="1:8" ht="31.5">
      <c r="A262" s="138" t="s">
        <v>778</v>
      </c>
      <c r="B262" s="52" t="s">
        <v>29</v>
      </c>
      <c r="C262" s="106" t="s">
        <v>271</v>
      </c>
      <c r="D262" s="106" t="s">
        <v>158</v>
      </c>
      <c r="E262" s="83" t="s">
        <v>668</v>
      </c>
      <c r="F262" s="136" t="s">
        <v>779</v>
      </c>
      <c r="G262" s="163">
        <v>1135.2</v>
      </c>
      <c r="H262" s="163">
        <v>1180.6</v>
      </c>
    </row>
    <row r="263" spans="1:8" ht="15.75">
      <c r="A263" s="2" t="s">
        <v>669</v>
      </c>
      <c r="B263" s="52" t="s">
        <v>29</v>
      </c>
      <c r="C263" s="106" t="s">
        <v>271</v>
      </c>
      <c r="D263" s="106" t="s">
        <v>158</v>
      </c>
      <c r="E263" s="112" t="s">
        <v>761</v>
      </c>
      <c r="F263" s="136"/>
      <c r="G263" s="163"/>
      <c r="H263" s="163"/>
    </row>
    <row r="264" spans="1:8" ht="15.75">
      <c r="A264" s="74" t="s">
        <v>815</v>
      </c>
      <c r="B264" s="52" t="s">
        <v>29</v>
      </c>
      <c r="C264" s="106" t="s">
        <v>271</v>
      </c>
      <c r="D264" s="106" t="s">
        <v>158</v>
      </c>
      <c r="E264" s="83" t="s">
        <v>670</v>
      </c>
      <c r="F264" s="136"/>
      <c r="G264" s="163">
        <f>G265+G266</f>
        <v>1141.5</v>
      </c>
      <c r="H264" s="163">
        <f>H265+H266</f>
        <v>1189</v>
      </c>
    </row>
    <row r="265" spans="1:8" ht="31.5">
      <c r="A265" s="138" t="s">
        <v>778</v>
      </c>
      <c r="B265" s="52" t="s">
        <v>29</v>
      </c>
      <c r="C265" s="106" t="s">
        <v>271</v>
      </c>
      <c r="D265" s="106" t="s">
        <v>158</v>
      </c>
      <c r="E265" s="83" t="s">
        <v>670</v>
      </c>
      <c r="F265" s="136" t="s">
        <v>779</v>
      </c>
      <c r="G265" s="163">
        <v>1119.5</v>
      </c>
      <c r="H265" s="163">
        <v>1166</v>
      </c>
    </row>
    <row r="266" spans="1:8" ht="15.75">
      <c r="A266" s="138" t="s">
        <v>170</v>
      </c>
      <c r="B266" s="52" t="s">
        <v>29</v>
      </c>
      <c r="C266" s="106" t="s">
        <v>271</v>
      </c>
      <c r="D266" s="106" t="s">
        <v>158</v>
      </c>
      <c r="E266" s="83" t="s">
        <v>670</v>
      </c>
      <c r="F266" s="136" t="s">
        <v>777</v>
      </c>
      <c r="G266" s="163">
        <v>22</v>
      </c>
      <c r="H266" s="163">
        <v>23</v>
      </c>
    </row>
    <row r="267" spans="1:8" ht="15.75">
      <c r="A267" s="2" t="s">
        <v>762</v>
      </c>
      <c r="B267" s="52" t="s">
        <v>29</v>
      </c>
      <c r="C267" s="106" t="s">
        <v>271</v>
      </c>
      <c r="D267" s="106" t="s">
        <v>158</v>
      </c>
      <c r="E267" s="112" t="s">
        <v>763</v>
      </c>
      <c r="F267" s="136"/>
      <c r="G267" s="163">
        <f>G268</f>
        <v>2456.5</v>
      </c>
      <c r="H267" s="163">
        <f>H268</f>
        <v>2530.7</v>
      </c>
    </row>
    <row r="268" spans="1:8" ht="47.25" customHeight="1">
      <c r="A268" s="140" t="s">
        <v>280</v>
      </c>
      <c r="B268" s="52" t="s">
        <v>29</v>
      </c>
      <c r="C268" s="106" t="s">
        <v>271</v>
      </c>
      <c r="D268" s="106" t="s">
        <v>158</v>
      </c>
      <c r="E268" s="112" t="s">
        <v>764</v>
      </c>
      <c r="F268" s="136"/>
      <c r="G268" s="163">
        <f>G269</f>
        <v>2456.5</v>
      </c>
      <c r="H268" s="163">
        <f>H269</f>
        <v>2530.7</v>
      </c>
    </row>
    <row r="269" spans="1:8" ht="31.5">
      <c r="A269" s="138" t="s">
        <v>778</v>
      </c>
      <c r="B269" s="52" t="s">
        <v>29</v>
      </c>
      <c r="C269" s="106" t="s">
        <v>271</v>
      </c>
      <c r="D269" s="106" t="s">
        <v>158</v>
      </c>
      <c r="E269" s="112" t="s">
        <v>763</v>
      </c>
      <c r="F269" s="136" t="s">
        <v>779</v>
      </c>
      <c r="G269" s="163">
        <v>2456.5</v>
      </c>
      <c r="H269" s="163">
        <v>2530.7</v>
      </c>
    </row>
    <row r="270" spans="1:8" ht="31.5" customHeight="1" hidden="1">
      <c r="A270" s="11" t="s">
        <v>396</v>
      </c>
      <c r="B270" s="52" t="s">
        <v>29</v>
      </c>
      <c r="C270" s="106" t="s">
        <v>271</v>
      </c>
      <c r="D270" s="106" t="s">
        <v>158</v>
      </c>
      <c r="E270" s="136" t="s">
        <v>283</v>
      </c>
      <c r="F270" s="136"/>
      <c r="G270" s="163">
        <f>G271</f>
        <v>0</v>
      </c>
      <c r="H270" s="163">
        <f>H271</f>
        <v>0</v>
      </c>
    </row>
    <row r="271" spans="1:8" ht="31.5" customHeight="1" hidden="1">
      <c r="A271" s="74" t="s">
        <v>187</v>
      </c>
      <c r="B271" s="52" t="s">
        <v>29</v>
      </c>
      <c r="C271" s="106" t="s">
        <v>271</v>
      </c>
      <c r="D271" s="106" t="s">
        <v>158</v>
      </c>
      <c r="E271" s="136" t="s">
        <v>283</v>
      </c>
      <c r="F271" s="136" t="s">
        <v>388</v>
      </c>
      <c r="G271" s="163">
        <v>0</v>
      </c>
      <c r="H271" s="163">
        <v>0</v>
      </c>
    </row>
    <row r="272" spans="1:8" ht="48" customHeight="1">
      <c r="A272" s="74" t="s">
        <v>284</v>
      </c>
      <c r="B272" s="52" t="s">
        <v>29</v>
      </c>
      <c r="C272" s="106" t="s">
        <v>271</v>
      </c>
      <c r="D272" s="106" t="s">
        <v>158</v>
      </c>
      <c r="E272" s="136" t="s">
        <v>673</v>
      </c>
      <c r="F272" s="136"/>
      <c r="G272" s="163">
        <f>G274+G278+G281</f>
        <v>233.20000000000002</v>
      </c>
      <c r="H272" s="163">
        <f>H274+H278+H281</f>
        <v>242.7</v>
      </c>
    </row>
    <row r="273" spans="1:8" ht="35.25" customHeight="1">
      <c r="A273" s="2" t="s">
        <v>674</v>
      </c>
      <c r="B273" s="52" t="s">
        <v>29</v>
      </c>
      <c r="C273" s="106" t="s">
        <v>271</v>
      </c>
      <c r="D273" s="106" t="s">
        <v>158</v>
      </c>
      <c r="E273" s="105" t="s">
        <v>675</v>
      </c>
      <c r="F273" s="136"/>
      <c r="G273" s="163">
        <f>G274</f>
        <v>38.3</v>
      </c>
      <c r="H273" s="163">
        <f>H274</f>
        <v>42.6</v>
      </c>
    </row>
    <row r="274" spans="1:8" ht="18" customHeight="1">
      <c r="A274" s="140" t="s">
        <v>286</v>
      </c>
      <c r="B274" s="52" t="s">
        <v>29</v>
      </c>
      <c r="C274" s="106" t="s">
        <v>271</v>
      </c>
      <c r="D274" s="106" t="s">
        <v>158</v>
      </c>
      <c r="E274" s="105" t="s">
        <v>676</v>
      </c>
      <c r="F274" s="136"/>
      <c r="G274" s="163">
        <f>G275+G276</f>
        <v>38.3</v>
      </c>
      <c r="H274" s="163">
        <f>H275+H276</f>
        <v>42.6</v>
      </c>
    </row>
    <row r="275" spans="1:8" ht="20.25" customHeight="1">
      <c r="A275" s="140" t="s">
        <v>782</v>
      </c>
      <c r="B275" s="52" t="s">
        <v>29</v>
      </c>
      <c r="C275" s="106" t="s">
        <v>271</v>
      </c>
      <c r="D275" s="106" t="s">
        <v>158</v>
      </c>
      <c r="E275" s="105" t="s">
        <v>676</v>
      </c>
      <c r="F275" s="136" t="s">
        <v>783</v>
      </c>
      <c r="G275" s="163">
        <v>5</v>
      </c>
      <c r="H275" s="163">
        <v>5</v>
      </c>
    </row>
    <row r="276" spans="1:8" ht="31.5">
      <c r="A276" s="138" t="s">
        <v>778</v>
      </c>
      <c r="B276" s="52" t="s">
        <v>29</v>
      </c>
      <c r="C276" s="106" t="s">
        <v>271</v>
      </c>
      <c r="D276" s="106" t="s">
        <v>158</v>
      </c>
      <c r="E276" s="105" t="s">
        <v>676</v>
      </c>
      <c r="F276" s="136" t="s">
        <v>779</v>
      </c>
      <c r="G276" s="163">
        <v>33.3</v>
      </c>
      <c r="H276" s="163">
        <v>37.6</v>
      </c>
    </row>
    <row r="277" spans="1:8" ht="31.5">
      <c r="A277" s="2" t="s">
        <v>677</v>
      </c>
      <c r="B277" s="52" t="s">
        <v>29</v>
      </c>
      <c r="C277" s="106" t="s">
        <v>271</v>
      </c>
      <c r="D277" s="106" t="s">
        <v>158</v>
      </c>
      <c r="E277" s="105" t="s">
        <v>678</v>
      </c>
      <c r="F277" s="136"/>
      <c r="G277" s="163">
        <f>G278</f>
        <v>99</v>
      </c>
      <c r="H277" s="163">
        <f>H278</f>
        <v>100</v>
      </c>
    </row>
    <row r="278" spans="1:8" ht="15.75" customHeight="1">
      <c r="A278" s="140" t="s">
        <v>288</v>
      </c>
      <c r="B278" s="52" t="s">
        <v>29</v>
      </c>
      <c r="C278" s="106" t="s">
        <v>271</v>
      </c>
      <c r="D278" s="106" t="s">
        <v>158</v>
      </c>
      <c r="E278" s="105" t="s">
        <v>679</v>
      </c>
      <c r="F278" s="136"/>
      <c r="G278" s="163">
        <f>G279</f>
        <v>99</v>
      </c>
      <c r="H278" s="163">
        <f>H279</f>
        <v>100</v>
      </c>
    </row>
    <row r="279" spans="1:8" ht="31.5">
      <c r="A279" s="138" t="s">
        <v>778</v>
      </c>
      <c r="B279" s="52" t="s">
        <v>29</v>
      </c>
      <c r="C279" s="106" t="s">
        <v>271</v>
      </c>
      <c r="D279" s="106" t="s">
        <v>158</v>
      </c>
      <c r="E279" s="105" t="s">
        <v>679</v>
      </c>
      <c r="F279" s="136" t="s">
        <v>779</v>
      </c>
      <c r="G279" s="163">
        <v>99</v>
      </c>
      <c r="H279" s="163">
        <v>100</v>
      </c>
    </row>
    <row r="280" spans="1:8" ht="15.75">
      <c r="A280" s="2" t="s">
        <v>669</v>
      </c>
      <c r="B280" s="52" t="s">
        <v>29</v>
      </c>
      <c r="C280" s="106" t="s">
        <v>271</v>
      </c>
      <c r="D280" s="106" t="s">
        <v>158</v>
      </c>
      <c r="E280" s="105" t="s">
        <v>680</v>
      </c>
      <c r="F280" s="136"/>
      <c r="G280" s="163">
        <f>G281</f>
        <v>95.9</v>
      </c>
      <c r="H280" s="163">
        <f>H281</f>
        <v>100.1</v>
      </c>
    </row>
    <row r="281" spans="1:8" ht="15.75">
      <c r="A281" s="148" t="s">
        <v>198</v>
      </c>
      <c r="B281" s="52" t="s">
        <v>29</v>
      </c>
      <c r="C281" s="106" t="s">
        <v>271</v>
      </c>
      <c r="D281" s="106" t="s">
        <v>158</v>
      </c>
      <c r="E281" s="105" t="s">
        <v>681</v>
      </c>
      <c r="F281" s="136"/>
      <c r="G281" s="163">
        <f>G282</f>
        <v>95.9</v>
      </c>
      <c r="H281" s="163">
        <f>H282</f>
        <v>100.1</v>
      </c>
    </row>
    <row r="282" spans="1:8" ht="31.5">
      <c r="A282" s="138" t="s">
        <v>778</v>
      </c>
      <c r="B282" s="52" t="s">
        <v>29</v>
      </c>
      <c r="C282" s="106" t="s">
        <v>271</v>
      </c>
      <c r="D282" s="106" t="s">
        <v>158</v>
      </c>
      <c r="E282" s="105" t="s">
        <v>681</v>
      </c>
      <c r="F282" s="136" t="s">
        <v>788</v>
      </c>
      <c r="G282" s="163">
        <v>95.9</v>
      </c>
      <c r="H282" s="163">
        <v>100.1</v>
      </c>
    </row>
    <row r="283" spans="1:8" ht="50.25" customHeight="1">
      <c r="A283" s="74" t="s">
        <v>291</v>
      </c>
      <c r="B283" s="52" t="s">
        <v>29</v>
      </c>
      <c r="C283" s="106" t="s">
        <v>271</v>
      </c>
      <c r="D283" s="106" t="s">
        <v>158</v>
      </c>
      <c r="E283" s="105" t="s">
        <v>684</v>
      </c>
      <c r="F283" s="136"/>
      <c r="G283" s="163">
        <f>G285+G289+G292</f>
        <v>355.9</v>
      </c>
      <c r="H283" s="163">
        <f>H285+H289+H292</f>
        <v>382.4</v>
      </c>
    </row>
    <row r="284" spans="1:8" ht="20.25" customHeight="1">
      <c r="A284" s="2" t="s">
        <v>683</v>
      </c>
      <c r="B284" s="52" t="s">
        <v>29</v>
      </c>
      <c r="C284" s="106" t="s">
        <v>271</v>
      </c>
      <c r="D284" s="106" t="s">
        <v>158</v>
      </c>
      <c r="E284" s="105" t="s">
        <v>685</v>
      </c>
      <c r="F284" s="136"/>
      <c r="G284" s="163">
        <f>G285</f>
        <v>148.2</v>
      </c>
      <c r="H284" s="163">
        <f>H285</f>
        <v>169</v>
      </c>
    </row>
    <row r="285" spans="1:8" ht="15.75">
      <c r="A285" s="148" t="s">
        <v>293</v>
      </c>
      <c r="B285" s="52" t="s">
        <v>29</v>
      </c>
      <c r="C285" s="106" t="s">
        <v>271</v>
      </c>
      <c r="D285" s="106" t="s">
        <v>158</v>
      </c>
      <c r="E285" s="105" t="s">
        <v>686</v>
      </c>
      <c r="F285" s="136"/>
      <c r="G285" s="163">
        <f>G286+G287</f>
        <v>148.2</v>
      </c>
      <c r="H285" s="163">
        <f>H286+H287</f>
        <v>169</v>
      </c>
    </row>
    <row r="286" spans="1:8" ht="16.5" customHeight="1">
      <c r="A286" s="74" t="s">
        <v>782</v>
      </c>
      <c r="B286" s="52" t="s">
        <v>29</v>
      </c>
      <c r="C286" s="106" t="s">
        <v>271</v>
      </c>
      <c r="D286" s="106" t="s">
        <v>158</v>
      </c>
      <c r="E286" s="105" t="s">
        <v>686</v>
      </c>
      <c r="F286" s="136" t="s">
        <v>783</v>
      </c>
      <c r="G286" s="163">
        <v>12</v>
      </c>
      <c r="H286" s="163">
        <v>14</v>
      </c>
    </row>
    <row r="287" spans="1:8" ht="31.5">
      <c r="A287" s="138" t="s">
        <v>778</v>
      </c>
      <c r="B287" s="52" t="s">
        <v>29</v>
      </c>
      <c r="C287" s="106" t="s">
        <v>271</v>
      </c>
      <c r="D287" s="106" t="s">
        <v>158</v>
      </c>
      <c r="E287" s="105" t="s">
        <v>686</v>
      </c>
      <c r="F287" s="136" t="s">
        <v>779</v>
      </c>
      <c r="G287" s="163">
        <v>136.2</v>
      </c>
      <c r="H287" s="163">
        <v>155</v>
      </c>
    </row>
    <row r="288" spans="1:8" ht="31.5">
      <c r="A288" s="2" t="s">
        <v>682</v>
      </c>
      <c r="B288" s="52" t="s">
        <v>29</v>
      </c>
      <c r="C288" s="106" t="s">
        <v>271</v>
      </c>
      <c r="D288" s="106" t="s">
        <v>158</v>
      </c>
      <c r="E288" s="105" t="s">
        <v>687</v>
      </c>
      <c r="F288" s="136"/>
      <c r="G288" s="163">
        <f>G289</f>
        <v>81.8</v>
      </c>
      <c r="H288" s="163">
        <f>H289</f>
        <v>97</v>
      </c>
    </row>
    <row r="289" spans="1:8" ht="15.75">
      <c r="A289" s="148" t="s">
        <v>295</v>
      </c>
      <c r="B289" s="52" t="s">
        <v>29</v>
      </c>
      <c r="C289" s="106" t="s">
        <v>271</v>
      </c>
      <c r="D289" s="106" t="s">
        <v>158</v>
      </c>
      <c r="E289" s="105" t="s">
        <v>688</v>
      </c>
      <c r="F289" s="136"/>
      <c r="G289" s="163">
        <f>G290</f>
        <v>81.8</v>
      </c>
      <c r="H289" s="163">
        <f>H290</f>
        <v>97</v>
      </c>
    </row>
    <row r="290" spans="1:8" ht="31.5">
      <c r="A290" s="138" t="s">
        <v>778</v>
      </c>
      <c r="B290" s="52" t="s">
        <v>29</v>
      </c>
      <c r="C290" s="106" t="s">
        <v>271</v>
      </c>
      <c r="D290" s="106" t="s">
        <v>158</v>
      </c>
      <c r="E290" s="105" t="s">
        <v>688</v>
      </c>
      <c r="F290" s="136" t="s">
        <v>779</v>
      </c>
      <c r="G290" s="163">
        <v>81.8</v>
      </c>
      <c r="H290" s="163">
        <v>97</v>
      </c>
    </row>
    <row r="291" spans="1:8" ht="15.75">
      <c r="A291" s="2" t="s">
        <v>669</v>
      </c>
      <c r="B291" s="52" t="s">
        <v>29</v>
      </c>
      <c r="C291" s="106" t="s">
        <v>271</v>
      </c>
      <c r="D291" s="106" t="s">
        <v>158</v>
      </c>
      <c r="E291" s="105" t="s">
        <v>689</v>
      </c>
      <c r="F291" s="136"/>
      <c r="G291" s="163">
        <f>G292</f>
        <v>125.9</v>
      </c>
      <c r="H291" s="163">
        <f>H292</f>
        <v>116.4</v>
      </c>
    </row>
    <row r="292" spans="1:8" ht="31.5">
      <c r="A292" s="140" t="s">
        <v>278</v>
      </c>
      <c r="B292" s="52" t="s">
        <v>29</v>
      </c>
      <c r="C292" s="106" t="s">
        <v>271</v>
      </c>
      <c r="D292" s="106" t="s">
        <v>158</v>
      </c>
      <c r="E292" s="105" t="s">
        <v>690</v>
      </c>
      <c r="F292" s="136"/>
      <c r="G292" s="163">
        <f>G293</f>
        <v>125.9</v>
      </c>
      <c r="H292" s="163">
        <f>H293</f>
        <v>116.4</v>
      </c>
    </row>
    <row r="293" spans="1:8" ht="31.5">
      <c r="A293" s="138" t="s">
        <v>778</v>
      </c>
      <c r="B293" s="52" t="s">
        <v>29</v>
      </c>
      <c r="C293" s="106" t="s">
        <v>271</v>
      </c>
      <c r="D293" s="106" t="s">
        <v>158</v>
      </c>
      <c r="E293" s="105" t="s">
        <v>690</v>
      </c>
      <c r="F293" s="136" t="s">
        <v>779</v>
      </c>
      <c r="G293" s="163">
        <v>125.9</v>
      </c>
      <c r="H293" s="163">
        <v>116.4</v>
      </c>
    </row>
    <row r="294" spans="1:8" ht="15.75">
      <c r="A294" s="134" t="s">
        <v>390</v>
      </c>
      <c r="B294" s="49" t="s">
        <v>29</v>
      </c>
      <c r="C294" s="102" t="s">
        <v>264</v>
      </c>
      <c r="D294" s="102" t="s">
        <v>769</v>
      </c>
      <c r="E294" s="136"/>
      <c r="F294" s="136"/>
      <c r="G294" s="167">
        <f>G295</f>
        <v>218</v>
      </c>
      <c r="H294" s="167">
        <f>H295</f>
        <v>250</v>
      </c>
    </row>
    <row r="295" spans="1:8" ht="15.75">
      <c r="A295" s="74" t="s">
        <v>8</v>
      </c>
      <c r="B295" s="52" t="s">
        <v>29</v>
      </c>
      <c r="C295" s="106" t="s">
        <v>264</v>
      </c>
      <c r="D295" s="106" t="s">
        <v>159</v>
      </c>
      <c r="E295" s="136"/>
      <c r="F295" s="136"/>
      <c r="G295" s="163">
        <f>G296+G300</f>
        <v>218</v>
      </c>
      <c r="H295" s="163">
        <f>H296+H300</f>
        <v>250</v>
      </c>
    </row>
    <row r="296" spans="1:8" ht="48" customHeight="1">
      <c r="A296" s="140" t="s">
        <v>441</v>
      </c>
      <c r="B296" s="52" t="s">
        <v>29</v>
      </c>
      <c r="C296" s="106" t="s">
        <v>264</v>
      </c>
      <c r="D296" s="106" t="s">
        <v>159</v>
      </c>
      <c r="E296" s="105" t="s">
        <v>614</v>
      </c>
      <c r="F296" s="136"/>
      <c r="G296" s="163">
        <f>G297</f>
        <v>130</v>
      </c>
      <c r="H296" s="163">
        <f>H297</f>
        <v>150</v>
      </c>
    </row>
    <row r="297" spans="1:8" ht="51.75" customHeight="1">
      <c r="A297" s="74" t="s">
        <v>392</v>
      </c>
      <c r="B297" s="52" t="s">
        <v>29</v>
      </c>
      <c r="C297" s="106" t="s">
        <v>264</v>
      </c>
      <c r="D297" s="106" t="s">
        <v>159</v>
      </c>
      <c r="E297" s="105" t="s">
        <v>656</v>
      </c>
      <c r="F297" s="136"/>
      <c r="G297" s="163">
        <f>G299</f>
        <v>130</v>
      </c>
      <c r="H297" s="163">
        <f>H299</f>
        <v>150</v>
      </c>
    </row>
    <row r="298" spans="1:8" ht="30" customHeight="1">
      <c r="A298" s="2" t="s">
        <v>754</v>
      </c>
      <c r="B298" s="52" t="s">
        <v>29</v>
      </c>
      <c r="C298" s="106" t="s">
        <v>264</v>
      </c>
      <c r="D298" s="106" t="s">
        <v>159</v>
      </c>
      <c r="E298" s="105" t="s">
        <v>753</v>
      </c>
      <c r="F298" s="136"/>
      <c r="G298" s="163">
        <f>G299</f>
        <v>130</v>
      </c>
      <c r="H298" s="163">
        <f>H299</f>
        <v>150</v>
      </c>
    </row>
    <row r="299" spans="1:8" ht="31.5">
      <c r="A299" s="138" t="s">
        <v>778</v>
      </c>
      <c r="B299" s="52" t="s">
        <v>29</v>
      </c>
      <c r="C299" s="106" t="s">
        <v>264</v>
      </c>
      <c r="D299" s="106" t="s">
        <v>159</v>
      </c>
      <c r="E299" s="105" t="s">
        <v>755</v>
      </c>
      <c r="F299" s="136" t="s">
        <v>779</v>
      </c>
      <c r="G299" s="163">
        <v>130</v>
      </c>
      <c r="H299" s="163">
        <v>150</v>
      </c>
    </row>
    <row r="300" spans="1:8" ht="48.75" customHeight="1">
      <c r="A300" s="138" t="s">
        <v>171</v>
      </c>
      <c r="B300" s="52" t="s">
        <v>29</v>
      </c>
      <c r="C300" s="106" t="s">
        <v>264</v>
      </c>
      <c r="D300" s="106" t="s">
        <v>159</v>
      </c>
      <c r="E300" s="83" t="s">
        <v>729</v>
      </c>
      <c r="F300" s="136"/>
      <c r="G300" s="163">
        <f aca="true" t="shared" si="6" ref="G300:H303">G301</f>
        <v>88</v>
      </c>
      <c r="H300" s="163">
        <f t="shared" si="6"/>
        <v>100</v>
      </c>
    </row>
    <row r="301" spans="1:8" ht="15.75">
      <c r="A301" s="138" t="s">
        <v>173</v>
      </c>
      <c r="B301" s="52" t="s">
        <v>29</v>
      </c>
      <c r="C301" s="106" t="s">
        <v>264</v>
      </c>
      <c r="D301" s="106" t="s">
        <v>159</v>
      </c>
      <c r="E301" s="83" t="s">
        <v>728</v>
      </c>
      <c r="F301" s="136"/>
      <c r="G301" s="163">
        <f>G303</f>
        <v>88</v>
      </c>
      <c r="H301" s="163">
        <f>H303</f>
        <v>100</v>
      </c>
    </row>
    <row r="302" spans="1:8" ht="15.75">
      <c r="A302" s="138" t="s">
        <v>173</v>
      </c>
      <c r="B302" s="52" t="s">
        <v>29</v>
      </c>
      <c r="C302" s="106" t="s">
        <v>264</v>
      </c>
      <c r="D302" s="106" t="s">
        <v>159</v>
      </c>
      <c r="E302" s="105" t="s">
        <v>727</v>
      </c>
      <c r="F302" s="136"/>
      <c r="G302" s="163">
        <f>G303</f>
        <v>88</v>
      </c>
      <c r="H302" s="163">
        <f>H303</f>
        <v>100</v>
      </c>
    </row>
    <row r="303" spans="1:8" ht="66" customHeight="1">
      <c r="A303" s="74" t="s">
        <v>356</v>
      </c>
      <c r="B303" s="52" t="s">
        <v>29</v>
      </c>
      <c r="C303" s="106" t="s">
        <v>264</v>
      </c>
      <c r="D303" s="106" t="s">
        <v>159</v>
      </c>
      <c r="E303" s="83" t="s">
        <v>738</v>
      </c>
      <c r="F303" s="136"/>
      <c r="G303" s="163">
        <f t="shared" si="6"/>
        <v>88</v>
      </c>
      <c r="H303" s="163">
        <f t="shared" si="6"/>
        <v>100</v>
      </c>
    </row>
    <row r="304" spans="1:8" ht="31.5">
      <c r="A304" s="74" t="s">
        <v>784</v>
      </c>
      <c r="B304" s="52" t="s">
        <v>29</v>
      </c>
      <c r="C304" s="106" t="s">
        <v>264</v>
      </c>
      <c r="D304" s="106" t="s">
        <v>159</v>
      </c>
      <c r="E304" s="83" t="s">
        <v>738</v>
      </c>
      <c r="F304" s="136" t="s">
        <v>785</v>
      </c>
      <c r="G304" s="163">
        <v>88</v>
      </c>
      <c r="H304" s="163">
        <v>100</v>
      </c>
    </row>
    <row r="305" spans="1:8" ht="15.75">
      <c r="A305" s="134" t="s">
        <v>395</v>
      </c>
      <c r="B305" s="49" t="s">
        <v>29</v>
      </c>
      <c r="C305" s="102" t="s">
        <v>217</v>
      </c>
      <c r="D305" s="102" t="s">
        <v>769</v>
      </c>
      <c r="E305" s="152"/>
      <c r="F305" s="135"/>
      <c r="G305" s="167">
        <f aca="true" t="shared" si="7" ref="G305:H307">G306</f>
        <v>736</v>
      </c>
      <c r="H305" s="167">
        <f t="shared" si="7"/>
        <v>767</v>
      </c>
    </row>
    <row r="306" spans="1:8" ht="17.25" customHeight="1">
      <c r="A306" s="153" t="s">
        <v>31</v>
      </c>
      <c r="B306" s="52" t="s">
        <v>29</v>
      </c>
      <c r="C306" s="106" t="s">
        <v>217</v>
      </c>
      <c r="D306" s="106" t="s">
        <v>185</v>
      </c>
      <c r="E306" s="136"/>
      <c r="F306" s="136"/>
      <c r="G306" s="163">
        <f t="shared" si="7"/>
        <v>736</v>
      </c>
      <c r="H306" s="163">
        <f t="shared" si="7"/>
        <v>767</v>
      </c>
    </row>
    <row r="307" spans="1:8" ht="49.5" customHeight="1">
      <c r="A307" s="74" t="s">
        <v>445</v>
      </c>
      <c r="B307" s="52" t="s">
        <v>29</v>
      </c>
      <c r="C307" s="106" t="s">
        <v>217</v>
      </c>
      <c r="D307" s="106" t="s">
        <v>185</v>
      </c>
      <c r="E307" s="105" t="s">
        <v>614</v>
      </c>
      <c r="F307" s="136"/>
      <c r="G307" s="163">
        <f t="shared" si="7"/>
        <v>736</v>
      </c>
      <c r="H307" s="163">
        <f t="shared" si="7"/>
        <v>767</v>
      </c>
    </row>
    <row r="308" spans="1:8" ht="47.25" customHeight="1">
      <c r="A308" s="74" t="s">
        <v>446</v>
      </c>
      <c r="B308" s="52" t="s">
        <v>29</v>
      </c>
      <c r="C308" s="106" t="s">
        <v>217</v>
      </c>
      <c r="D308" s="106" t="s">
        <v>185</v>
      </c>
      <c r="E308" s="105" t="s">
        <v>616</v>
      </c>
      <c r="F308" s="136"/>
      <c r="G308" s="163">
        <f>G310+G314+G317</f>
        <v>736</v>
      </c>
      <c r="H308" s="163">
        <f>H310+H314+H317</f>
        <v>767</v>
      </c>
    </row>
    <row r="309" spans="1:8" ht="17.25" customHeight="1">
      <c r="A309" s="2" t="s">
        <v>615</v>
      </c>
      <c r="B309" s="52" t="s">
        <v>29</v>
      </c>
      <c r="C309" s="106" t="s">
        <v>217</v>
      </c>
      <c r="D309" s="106" t="s">
        <v>185</v>
      </c>
      <c r="E309" s="105" t="s">
        <v>619</v>
      </c>
      <c r="F309" s="136"/>
      <c r="G309" s="163">
        <f>G310</f>
        <v>549</v>
      </c>
      <c r="H309" s="163">
        <f>H310</f>
        <v>562</v>
      </c>
    </row>
    <row r="310" spans="1:8" ht="15.75">
      <c r="A310" s="74" t="s">
        <v>218</v>
      </c>
      <c r="B310" s="52" t="s">
        <v>29</v>
      </c>
      <c r="C310" s="106" t="s">
        <v>217</v>
      </c>
      <c r="D310" s="106" t="s">
        <v>185</v>
      </c>
      <c r="E310" s="105" t="s">
        <v>620</v>
      </c>
      <c r="F310" s="136"/>
      <c r="G310" s="163">
        <f>G311+G312</f>
        <v>549</v>
      </c>
      <c r="H310" s="163">
        <f>H311+H312</f>
        <v>562</v>
      </c>
    </row>
    <row r="311" spans="1:8" ht="31.5">
      <c r="A311" s="138" t="s">
        <v>778</v>
      </c>
      <c r="B311" s="52" t="s">
        <v>29</v>
      </c>
      <c r="C311" s="106" t="s">
        <v>217</v>
      </c>
      <c r="D311" s="106" t="s">
        <v>185</v>
      </c>
      <c r="E311" s="105" t="s">
        <v>620</v>
      </c>
      <c r="F311" s="136" t="s">
        <v>779</v>
      </c>
      <c r="G311" s="163">
        <v>549</v>
      </c>
      <c r="H311" s="163">
        <v>562</v>
      </c>
    </row>
    <row r="312" spans="1:8" ht="15.75" customHeight="1" hidden="1">
      <c r="A312" s="74" t="s">
        <v>220</v>
      </c>
      <c r="B312" s="52" t="s">
        <v>29</v>
      </c>
      <c r="C312" s="106" t="s">
        <v>217</v>
      </c>
      <c r="D312" s="106" t="s">
        <v>185</v>
      </c>
      <c r="E312" s="143" t="s">
        <v>219</v>
      </c>
      <c r="F312" s="136" t="s">
        <v>371</v>
      </c>
      <c r="G312" s="163">
        <v>0</v>
      </c>
      <c r="H312" s="163">
        <v>0</v>
      </c>
    </row>
    <row r="313" spans="1:8" ht="15.75" customHeight="1">
      <c r="A313" s="2" t="s">
        <v>770</v>
      </c>
      <c r="B313" s="52" t="s">
        <v>29</v>
      </c>
      <c r="C313" s="106" t="s">
        <v>217</v>
      </c>
      <c r="D313" s="106" t="s">
        <v>185</v>
      </c>
      <c r="E313" s="105" t="s">
        <v>617</v>
      </c>
      <c r="F313" s="136"/>
      <c r="G313" s="163">
        <f>G314</f>
        <v>110</v>
      </c>
      <c r="H313" s="163">
        <f>H314</f>
        <v>115</v>
      </c>
    </row>
    <row r="314" spans="1:8" ht="15.75">
      <c r="A314" s="140" t="s">
        <v>771</v>
      </c>
      <c r="B314" s="52" t="s">
        <v>29</v>
      </c>
      <c r="C314" s="106" t="s">
        <v>217</v>
      </c>
      <c r="D314" s="106" t="s">
        <v>185</v>
      </c>
      <c r="E314" s="105" t="s">
        <v>621</v>
      </c>
      <c r="F314" s="136"/>
      <c r="G314" s="163">
        <f>G315</f>
        <v>110</v>
      </c>
      <c r="H314" s="163">
        <f>H315</f>
        <v>115</v>
      </c>
    </row>
    <row r="315" spans="1:8" ht="31.5">
      <c r="A315" s="138" t="s">
        <v>778</v>
      </c>
      <c r="B315" s="52" t="s">
        <v>29</v>
      </c>
      <c r="C315" s="106" t="s">
        <v>217</v>
      </c>
      <c r="D315" s="106" t="s">
        <v>185</v>
      </c>
      <c r="E315" s="105" t="s">
        <v>621</v>
      </c>
      <c r="F315" s="136" t="s">
        <v>779</v>
      </c>
      <c r="G315" s="163">
        <v>110</v>
      </c>
      <c r="H315" s="163">
        <v>115</v>
      </c>
    </row>
    <row r="316" spans="1:8" ht="31.5">
      <c r="A316" s="2" t="s">
        <v>822</v>
      </c>
      <c r="B316" s="52" t="s">
        <v>29</v>
      </c>
      <c r="C316" s="106" t="s">
        <v>217</v>
      </c>
      <c r="D316" s="106" t="s">
        <v>185</v>
      </c>
      <c r="E316" s="105" t="s">
        <v>618</v>
      </c>
      <c r="F316" s="136"/>
      <c r="G316" s="163">
        <f>G317</f>
        <v>77</v>
      </c>
      <c r="H316" s="163">
        <f>H317</f>
        <v>90</v>
      </c>
    </row>
    <row r="317" spans="1:8" ht="31.5">
      <c r="A317" s="74" t="s">
        <v>756</v>
      </c>
      <c r="B317" s="52" t="s">
        <v>29</v>
      </c>
      <c r="C317" s="106" t="s">
        <v>217</v>
      </c>
      <c r="D317" s="106" t="s">
        <v>185</v>
      </c>
      <c r="E317" s="105" t="s">
        <v>622</v>
      </c>
      <c r="F317" s="136"/>
      <c r="G317" s="163">
        <f>G318</f>
        <v>77</v>
      </c>
      <c r="H317" s="163">
        <f>H318</f>
        <v>90</v>
      </c>
    </row>
    <row r="318" spans="1:8" ht="31.5">
      <c r="A318" s="138" t="s">
        <v>778</v>
      </c>
      <c r="B318" s="52" t="s">
        <v>29</v>
      </c>
      <c r="C318" s="106" t="s">
        <v>217</v>
      </c>
      <c r="D318" s="106" t="s">
        <v>185</v>
      </c>
      <c r="E318" s="105" t="s">
        <v>622</v>
      </c>
      <c r="F318" s="136" t="s">
        <v>779</v>
      </c>
      <c r="G318" s="163">
        <v>77</v>
      </c>
      <c r="H318" s="163">
        <v>90</v>
      </c>
    </row>
    <row r="319" spans="1:8" ht="15.75">
      <c r="A319" s="179" t="s">
        <v>391</v>
      </c>
      <c r="B319" s="179"/>
      <c r="C319" s="179"/>
      <c r="D319" s="180"/>
      <c r="E319" s="180"/>
      <c r="F319" s="180"/>
      <c r="G319" s="167">
        <f>G9+G29</f>
        <v>95854.52</v>
      </c>
      <c r="H319" s="167">
        <f>H9+H29</f>
        <v>109032.6</v>
      </c>
    </row>
    <row r="320" spans="7:8" ht="12.75">
      <c r="G320" s="164"/>
      <c r="H320" s="164"/>
    </row>
  </sheetData>
  <sheetProtection/>
  <mergeCells count="6">
    <mergeCell ref="A7:I7"/>
    <mergeCell ref="A6:H6"/>
    <mergeCell ref="A1:H1"/>
    <mergeCell ref="A2:H2"/>
    <mergeCell ref="A3:H3"/>
    <mergeCell ref="A4:H4"/>
  </mergeCells>
  <printOptions/>
  <pageMargins left="0.5511811023622047" right="0.7480314960629921" top="1.1811023622047245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2.75390625" style="0" customWidth="1"/>
    <col min="4" max="4" width="11.875" style="0" customWidth="1"/>
    <col min="5" max="5" width="32.25390625" style="0" customWidth="1"/>
    <col min="6" max="6" width="0.74609375" style="0" hidden="1" customWidth="1"/>
  </cols>
  <sheetData>
    <row r="1" spans="1:6" ht="15.75">
      <c r="A1" s="241" t="s">
        <v>67</v>
      </c>
      <c r="B1" s="242"/>
      <c r="C1" s="242"/>
      <c r="D1" s="242"/>
      <c r="E1" s="242"/>
      <c r="F1" s="242"/>
    </row>
    <row r="2" spans="1:6" ht="15.75">
      <c r="A2" s="241" t="s">
        <v>0</v>
      </c>
      <c r="B2" s="242"/>
      <c r="C2" s="242"/>
      <c r="D2" s="242"/>
      <c r="E2" s="242"/>
      <c r="F2" s="242"/>
    </row>
    <row r="3" spans="1:6" ht="15.75">
      <c r="A3" s="241" t="s">
        <v>21</v>
      </c>
      <c r="B3" s="242"/>
      <c r="C3" s="242"/>
      <c r="D3" s="242"/>
      <c r="E3" s="242"/>
      <c r="F3" s="10"/>
    </row>
    <row r="4" spans="1:6" ht="15.75">
      <c r="A4" s="241" t="s">
        <v>823</v>
      </c>
      <c r="B4" s="241"/>
      <c r="C4" s="241"/>
      <c r="D4" s="241"/>
      <c r="E4" s="241"/>
      <c r="F4" s="10"/>
    </row>
    <row r="6" spans="1:6" ht="14.25" customHeight="1">
      <c r="A6" s="233" t="s">
        <v>74</v>
      </c>
      <c r="B6" s="234"/>
      <c r="C6" s="234"/>
      <c r="D6" s="234"/>
      <c r="E6" s="234"/>
      <c r="F6" s="234"/>
    </row>
    <row r="7" spans="1:6" ht="14.25" customHeight="1">
      <c r="A7" s="232" t="s">
        <v>71</v>
      </c>
      <c r="B7" s="232"/>
      <c r="C7" s="232"/>
      <c r="D7" s="232"/>
      <c r="E7" s="232"/>
      <c r="F7" s="25"/>
    </row>
    <row r="8" spans="1:6" ht="15.75">
      <c r="A8" s="222" t="s">
        <v>73</v>
      </c>
      <c r="B8" s="222"/>
      <c r="C8" s="222"/>
      <c r="D8" s="222"/>
      <c r="E8" s="222"/>
      <c r="F8" s="222"/>
    </row>
    <row r="9" spans="1:6" ht="15.75">
      <c r="A9" s="222" t="s">
        <v>72</v>
      </c>
      <c r="B9" s="222"/>
      <c r="C9" s="222"/>
      <c r="D9" s="222"/>
      <c r="E9" s="222"/>
      <c r="F9" s="222"/>
    </row>
    <row r="10" spans="1:6" ht="15.75">
      <c r="A10" s="222" t="s">
        <v>458</v>
      </c>
      <c r="B10" s="222"/>
      <c r="C10" s="222"/>
      <c r="D10" s="222"/>
      <c r="E10" s="222"/>
      <c r="F10" s="222"/>
    </row>
    <row r="11" spans="1:6" ht="15.75">
      <c r="A11" s="1"/>
      <c r="B11" s="1"/>
      <c r="C11" s="1"/>
      <c r="D11" s="1"/>
      <c r="E11" s="1"/>
      <c r="F11" s="1"/>
    </row>
    <row r="12" spans="1:6" ht="15.75">
      <c r="A12" s="28" t="s">
        <v>22</v>
      </c>
      <c r="B12" s="238" t="s">
        <v>82</v>
      </c>
      <c r="C12" s="238"/>
      <c r="D12" s="238"/>
      <c r="E12" s="238"/>
      <c r="F12" s="1"/>
    </row>
    <row r="13" spans="1:5" ht="15.75">
      <c r="A13" s="29"/>
      <c r="B13" s="240" t="s">
        <v>76</v>
      </c>
      <c r="C13" s="240"/>
      <c r="D13" s="240"/>
      <c r="E13" s="240"/>
    </row>
    <row r="14" spans="1:5" ht="15.75">
      <c r="A14" s="29"/>
      <c r="B14" s="240" t="s">
        <v>77</v>
      </c>
      <c r="C14" s="240"/>
      <c r="D14" s="240"/>
      <c r="E14" s="240"/>
    </row>
    <row r="15" spans="1:5" ht="15.75" customHeight="1">
      <c r="A15" s="29"/>
      <c r="B15" s="240" t="s">
        <v>78</v>
      </c>
      <c r="C15" s="240"/>
      <c r="D15" s="240"/>
      <c r="E15" s="240"/>
    </row>
    <row r="16" spans="1:5" ht="12.75">
      <c r="A16" s="18"/>
      <c r="B16" s="18"/>
      <c r="C16" s="18"/>
      <c r="D16" s="18"/>
      <c r="E16" s="18"/>
    </row>
    <row r="17" spans="1:5" ht="15.75">
      <c r="A17" s="18" t="s">
        <v>24</v>
      </c>
      <c r="B17" s="238" t="s">
        <v>75</v>
      </c>
      <c r="C17" s="238"/>
      <c r="D17" s="238"/>
      <c r="E17" s="238"/>
    </row>
    <row r="18" spans="1:5" ht="15.75">
      <c r="A18" s="23"/>
      <c r="B18" s="239" t="s">
        <v>79</v>
      </c>
      <c r="C18" s="239"/>
      <c r="D18" s="239"/>
      <c r="E18" s="239"/>
    </row>
    <row r="19" spans="1:5" ht="15.75">
      <c r="A19" s="1"/>
      <c r="B19" s="237" t="s">
        <v>80</v>
      </c>
      <c r="C19" s="237"/>
      <c r="D19" s="237"/>
      <c r="E19" s="237"/>
    </row>
    <row r="20" spans="2:5" ht="15.75">
      <c r="B20" s="239" t="s">
        <v>79</v>
      </c>
      <c r="C20" s="239"/>
      <c r="D20" s="239"/>
      <c r="E20" s="239"/>
    </row>
    <row r="21" spans="2:5" ht="15.75">
      <c r="B21" s="237" t="s">
        <v>83</v>
      </c>
      <c r="C21" s="237"/>
      <c r="D21" s="237"/>
      <c r="E21" s="237"/>
    </row>
    <row r="22" spans="2:5" ht="15.75">
      <c r="B22" s="237" t="s">
        <v>81</v>
      </c>
      <c r="C22" s="237"/>
      <c r="D22" s="237"/>
      <c r="E22" s="237"/>
    </row>
  </sheetData>
  <sheetProtection/>
  <mergeCells count="19">
    <mergeCell ref="A1:F1"/>
    <mergeCell ref="A2:F2"/>
    <mergeCell ref="A3:E3"/>
    <mergeCell ref="A4:E4"/>
    <mergeCell ref="B19:E19"/>
    <mergeCell ref="A6:F6"/>
    <mergeCell ref="A8:F8"/>
    <mergeCell ref="B12:E12"/>
    <mergeCell ref="B13:E13"/>
    <mergeCell ref="B14:E14"/>
    <mergeCell ref="A9:F9"/>
    <mergeCell ref="A10:F10"/>
    <mergeCell ref="A7:E7"/>
    <mergeCell ref="B22:E22"/>
    <mergeCell ref="B17:E17"/>
    <mergeCell ref="B18:E18"/>
    <mergeCell ref="B21:E21"/>
    <mergeCell ref="B15:E15"/>
    <mergeCell ref="B20:E20"/>
  </mergeCells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4" sqref="A4:C4"/>
    </sheetView>
  </sheetViews>
  <sheetFormatPr defaultColWidth="9.00390625" defaultRowHeight="12.75"/>
  <cols>
    <col min="2" max="2" width="37.625" style="0" customWidth="1"/>
    <col min="3" max="3" width="39.25390625" style="0" customWidth="1"/>
  </cols>
  <sheetData>
    <row r="1" spans="1:3" ht="15.75">
      <c r="A1" s="223" t="s">
        <v>62</v>
      </c>
      <c r="B1" s="223"/>
      <c r="C1" s="223"/>
    </row>
    <row r="2" spans="1:3" ht="15.75">
      <c r="A2" s="223" t="s">
        <v>20</v>
      </c>
      <c r="B2" s="223"/>
      <c r="C2" s="223"/>
    </row>
    <row r="3" spans="1:3" ht="15.75">
      <c r="A3" s="223" t="s">
        <v>21</v>
      </c>
      <c r="B3" s="223"/>
      <c r="C3" s="223"/>
    </row>
    <row r="4" spans="1:3" ht="15.75">
      <c r="A4" s="223" t="s">
        <v>823</v>
      </c>
      <c r="B4" s="223"/>
      <c r="C4" s="223"/>
    </row>
    <row r="5" spans="1:3" ht="15.75">
      <c r="A5" s="1"/>
      <c r="B5" s="1"/>
      <c r="C5" s="1"/>
    </row>
    <row r="6" spans="1:3" ht="15.75">
      <c r="A6" s="222" t="s">
        <v>101</v>
      </c>
      <c r="B6" s="222"/>
      <c r="C6" s="222"/>
    </row>
    <row r="7" spans="1:3" ht="15.75">
      <c r="A7" s="231" t="s">
        <v>102</v>
      </c>
      <c r="B7" s="231"/>
      <c r="C7" s="231"/>
    </row>
    <row r="8" spans="1:3" ht="15.75">
      <c r="A8" s="222" t="s">
        <v>97</v>
      </c>
      <c r="B8" s="222"/>
      <c r="C8" s="222"/>
    </row>
    <row r="9" spans="1:3" ht="15.75">
      <c r="A9" s="222" t="s">
        <v>96</v>
      </c>
      <c r="B9" s="222"/>
      <c r="C9" s="222"/>
    </row>
    <row r="10" spans="1:3" ht="15.75">
      <c r="A10" s="1"/>
      <c r="B10" s="1"/>
      <c r="C10" s="1"/>
    </row>
    <row r="11" spans="1:3" ht="63">
      <c r="A11" s="26" t="s">
        <v>90</v>
      </c>
      <c r="B11" s="26" t="s">
        <v>36</v>
      </c>
      <c r="C11" s="9" t="s">
        <v>91</v>
      </c>
    </row>
    <row r="12" spans="1:3" ht="29.25" customHeight="1">
      <c r="A12" s="243" t="s">
        <v>103</v>
      </c>
      <c r="B12" s="243"/>
      <c r="C12" s="243"/>
    </row>
    <row r="13" spans="1:3" ht="55.5" customHeight="1">
      <c r="A13" s="218" t="s">
        <v>29</v>
      </c>
      <c r="B13" s="210" t="s">
        <v>104</v>
      </c>
      <c r="C13" s="211" t="s">
        <v>105</v>
      </c>
    </row>
    <row r="14" spans="1:3" ht="12.75" hidden="1">
      <c r="A14" s="218"/>
      <c r="B14" s="210"/>
      <c r="C14" s="211"/>
    </row>
    <row r="15" spans="1:3" ht="60" customHeight="1">
      <c r="A15" s="218" t="s">
        <v>29</v>
      </c>
      <c r="B15" s="210" t="s">
        <v>106</v>
      </c>
      <c r="C15" s="211" t="s">
        <v>107</v>
      </c>
    </row>
    <row r="16" spans="1:3" ht="9.75" customHeight="1">
      <c r="A16" s="218"/>
      <c r="B16" s="210"/>
      <c r="C16" s="211"/>
    </row>
    <row r="17" ht="18.75" customHeight="1"/>
  </sheetData>
  <sheetProtection/>
  <mergeCells count="15">
    <mergeCell ref="A8:C8"/>
    <mergeCell ref="A9:C9"/>
    <mergeCell ref="A15:A16"/>
    <mergeCell ref="B15:B16"/>
    <mergeCell ref="C15:C16"/>
    <mergeCell ref="A12:C12"/>
    <mergeCell ref="A13:A14"/>
    <mergeCell ref="B13:B14"/>
    <mergeCell ref="C13:C14"/>
    <mergeCell ref="A1:C1"/>
    <mergeCell ref="A2:C2"/>
    <mergeCell ref="A3:C3"/>
    <mergeCell ref="A4:C4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2" max="2" width="24.75390625" style="0" customWidth="1"/>
    <col min="3" max="3" width="46.75390625" style="0" customWidth="1"/>
  </cols>
  <sheetData>
    <row r="1" spans="1:3" ht="15.75">
      <c r="A1" s="223" t="s">
        <v>89</v>
      </c>
      <c r="B1" s="223"/>
      <c r="C1" s="223"/>
    </row>
    <row r="2" spans="1:3" ht="15.75">
      <c r="A2" s="223" t="s">
        <v>20</v>
      </c>
      <c r="B2" s="223"/>
      <c r="C2" s="223"/>
    </row>
    <row r="3" spans="1:3" ht="15.75">
      <c r="A3" s="223" t="s">
        <v>21</v>
      </c>
      <c r="B3" s="223"/>
      <c r="C3" s="223"/>
    </row>
    <row r="4" spans="1:3" ht="15.75">
      <c r="A4" s="223" t="s">
        <v>823</v>
      </c>
      <c r="B4" s="223"/>
      <c r="C4" s="223"/>
    </row>
    <row r="6" spans="1:3" ht="27.75" customHeight="1">
      <c r="A6" s="232" t="s">
        <v>94</v>
      </c>
      <c r="B6" s="222"/>
      <c r="C6" s="222"/>
    </row>
    <row r="7" spans="1:3" ht="12.75" customHeight="1">
      <c r="A7" s="232" t="s">
        <v>95</v>
      </c>
      <c r="B7" s="232"/>
      <c r="C7" s="232"/>
    </row>
    <row r="8" spans="1:3" ht="15.75">
      <c r="A8" s="222" t="s">
        <v>97</v>
      </c>
      <c r="B8" s="222"/>
      <c r="C8" s="222"/>
    </row>
    <row r="9" spans="1:3" ht="15.75">
      <c r="A9" s="222" t="s">
        <v>96</v>
      </c>
      <c r="B9" s="222"/>
      <c r="C9" s="222"/>
    </row>
    <row r="11" ht="15.75">
      <c r="C11" s="10"/>
    </row>
    <row r="12" spans="1:3" ht="56.25" customHeight="1">
      <c r="A12" s="6" t="s">
        <v>90</v>
      </c>
      <c r="B12" s="6" t="s">
        <v>36</v>
      </c>
      <c r="C12" s="6" t="s">
        <v>91</v>
      </c>
    </row>
    <row r="13" spans="1:3" ht="32.25" customHeight="1">
      <c r="A13" s="244" t="s">
        <v>92</v>
      </c>
      <c r="B13" s="244"/>
      <c r="C13" s="244"/>
    </row>
    <row r="14" spans="1:3" ht="51.75" customHeight="1">
      <c r="A14" s="156" t="s">
        <v>29</v>
      </c>
      <c r="B14" s="52" t="s">
        <v>398</v>
      </c>
      <c r="C14" s="57" t="s">
        <v>144</v>
      </c>
    </row>
    <row r="15" spans="1:3" ht="94.5">
      <c r="A15" s="31" t="s">
        <v>29</v>
      </c>
      <c r="B15" s="15" t="s">
        <v>429</v>
      </c>
      <c r="C15" s="15" t="s">
        <v>98</v>
      </c>
    </row>
    <row r="16" spans="1:3" ht="63">
      <c r="A16" s="31" t="s">
        <v>29</v>
      </c>
      <c r="B16" s="15" t="s">
        <v>459</v>
      </c>
      <c r="C16" s="15" t="s">
        <v>518</v>
      </c>
    </row>
    <row r="17" spans="1:3" ht="110.25">
      <c r="A17" s="31" t="s">
        <v>29</v>
      </c>
      <c r="B17" s="15" t="s">
        <v>460</v>
      </c>
      <c r="C17" s="15" t="s">
        <v>519</v>
      </c>
    </row>
    <row r="18" spans="1:3" ht="110.25">
      <c r="A18" s="31" t="s">
        <v>29</v>
      </c>
      <c r="B18" s="15" t="s">
        <v>461</v>
      </c>
      <c r="C18" s="15" t="s">
        <v>520</v>
      </c>
    </row>
    <row r="19" spans="1:3" ht="94.5">
      <c r="A19" s="31" t="s">
        <v>29</v>
      </c>
      <c r="B19" s="15" t="s">
        <v>462</v>
      </c>
      <c r="C19" s="15" t="s">
        <v>521</v>
      </c>
    </row>
    <row r="20" spans="1:3" ht="47.25">
      <c r="A20" s="31" t="s">
        <v>29</v>
      </c>
      <c r="B20" s="15" t="s">
        <v>463</v>
      </c>
      <c r="C20" s="15" t="s">
        <v>522</v>
      </c>
    </row>
    <row r="21" spans="1:3" ht="78.75">
      <c r="A21" s="31" t="s">
        <v>29</v>
      </c>
      <c r="B21" s="15" t="s">
        <v>464</v>
      </c>
      <c r="C21" s="15" t="s">
        <v>523</v>
      </c>
    </row>
    <row r="22" spans="1:3" ht="48.75" customHeight="1">
      <c r="A22" s="31" t="s">
        <v>29</v>
      </c>
      <c r="B22" s="15" t="s">
        <v>465</v>
      </c>
      <c r="C22" s="15" t="s">
        <v>524</v>
      </c>
    </row>
    <row r="23" spans="1:3" ht="110.25">
      <c r="A23" s="31" t="s">
        <v>29</v>
      </c>
      <c r="B23" s="15" t="s">
        <v>466</v>
      </c>
      <c r="C23" s="15" t="s">
        <v>525</v>
      </c>
    </row>
    <row r="24" spans="1:3" ht="47.25">
      <c r="A24" s="31" t="s">
        <v>29</v>
      </c>
      <c r="B24" s="15" t="s">
        <v>467</v>
      </c>
      <c r="C24" s="15" t="s">
        <v>526</v>
      </c>
    </row>
    <row r="25" spans="1:3" ht="31.5">
      <c r="A25" s="31" t="s">
        <v>29</v>
      </c>
      <c r="B25" s="15" t="s">
        <v>468</v>
      </c>
      <c r="C25" s="2" t="s">
        <v>527</v>
      </c>
    </row>
    <row r="26" spans="1:3" ht="49.5" customHeight="1">
      <c r="A26" s="31" t="s">
        <v>29</v>
      </c>
      <c r="B26" s="15" t="s">
        <v>469</v>
      </c>
      <c r="C26" s="15" t="s">
        <v>528</v>
      </c>
    </row>
    <row r="27" spans="1:3" ht="31.5">
      <c r="A27" s="31" t="s">
        <v>29</v>
      </c>
      <c r="B27" s="15" t="s">
        <v>470</v>
      </c>
      <c r="C27" s="15" t="s">
        <v>529</v>
      </c>
    </row>
    <row r="28" spans="1:3" ht="126">
      <c r="A28" s="31" t="s">
        <v>29</v>
      </c>
      <c r="B28" s="15" t="s">
        <v>471</v>
      </c>
      <c r="C28" s="15" t="s">
        <v>530</v>
      </c>
    </row>
    <row r="29" spans="1:3" ht="126">
      <c r="A29" s="31" t="s">
        <v>29</v>
      </c>
      <c r="B29" s="15" t="s">
        <v>472</v>
      </c>
      <c r="C29" s="15" t="s">
        <v>531</v>
      </c>
    </row>
    <row r="30" spans="1:3" ht="126">
      <c r="A30" s="31" t="s">
        <v>29</v>
      </c>
      <c r="B30" s="15" t="s">
        <v>473</v>
      </c>
      <c r="C30" s="15" t="s">
        <v>532</v>
      </c>
    </row>
    <row r="31" spans="1:3" ht="141.75">
      <c r="A31" s="31" t="s">
        <v>29</v>
      </c>
      <c r="B31" s="15" t="s">
        <v>474</v>
      </c>
      <c r="C31" s="15" t="s">
        <v>533</v>
      </c>
    </row>
    <row r="32" spans="1:3" ht="63">
      <c r="A32" s="31" t="s">
        <v>29</v>
      </c>
      <c r="B32" s="15" t="s">
        <v>475</v>
      </c>
      <c r="C32" s="15" t="s">
        <v>534</v>
      </c>
    </row>
    <row r="33" spans="1:3" ht="78.75">
      <c r="A33" s="31" t="s">
        <v>29</v>
      </c>
      <c r="B33" s="15" t="s">
        <v>476</v>
      </c>
      <c r="C33" s="15" t="s">
        <v>535</v>
      </c>
    </row>
    <row r="34" spans="1:3" ht="47.25">
      <c r="A34" s="31" t="s">
        <v>29</v>
      </c>
      <c r="B34" s="15" t="s">
        <v>477</v>
      </c>
      <c r="C34" s="15" t="s">
        <v>536</v>
      </c>
    </row>
    <row r="35" spans="1:3" ht="47.25">
      <c r="A35" s="31" t="s">
        <v>29</v>
      </c>
      <c r="B35" s="15" t="s">
        <v>478</v>
      </c>
      <c r="C35" s="15" t="s">
        <v>537</v>
      </c>
    </row>
    <row r="36" spans="1:3" ht="78.75">
      <c r="A36" s="31" t="s">
        <v>29</v>
      </c>
      <c r="B36" s="15" t="s">
        <v>479</v>
      </c>
      <c r="C36" s="15" t="s">
        <v>538</v>
      </c>
    </row>
    <row r="37" spans="1:3" ht="63">
      <c r="A37" s="31" t="s">
        <v>29</v>
      </c>
      <c r="B37" s="15" t="s">
        <v>480</v>
      </c>
      <c r="C37" s="15" t="s">
        <v>539</v>
      </c>
    </row>
    <row r="38" spans="1:3" ht="63">
      <c r="A38" s="31" t="s">
        <v>29</v>
      </c>
      <c r="B38" s="15" t="s">
        <v>481</v>
      </c>
      <c r="C38" s="15" t="s">
        <v>540</v>
      </c>
    </row>
    <row r="39" spans="1:3" ht="78.75">
      <c r="A39" s="31" t="s">
        <v>29</v>
      </c>
      <c r="B39" s="15" t="s">
        <v>482</v>
      </c>
      <c r="C39" s="15" t="s">
        <v>541</v>
      </c>
    </row>
    <row r="40" spans="1:3" ht="63.75" customHeight="1">
      <c r="A40" s="31" t="s">
        <v>29</v>
      </c>
      <c r="B40" s="15" t="s">
        <v>483</v>
      </c>
      <c r="C40" s="15" t="s">
        <v>542</v>
      </c>
    </row>
    <row r="41" spans="1:3" ht="48" customHeight="1">
      <c r="A41" s="31" t="s">
        <v>29</v>
      </c>
      <c r="B41" s="15" t="s">
        <v>484</v>
      </c>
      <c r="C41" s="15" t="s">
        <v>543</v>
      </c>
    </row>
    <row r="42" spans="1:3" ht="31.5">
      <c r="A42" s="31" t="s">
        <v>29</v>
      </c>
      <c r="B42" s="15" t="s">
        <v>485</v>
      </c>
      <c r="C42" s="15" t="s">
        <v>544</v>
      </c>
    </row>
    <row r="43" spans="1:3" ht="97.5" customHeight="1">
      <c r="A43" s="31" t="s">
        <v>29</v>
      </c>
      <c r="B43" s="15" t="s">
        <v>486</v>
      </c>
      <c r="C43" s="15" t="s">
        <v>545</v>
      </c>
    </row>
    <row r="44" spans="1:3" ht="31.5">
      <c r="A44" s="31" t="s">
        <v>29</v>
      </c>
      <c r="B44" s="15" t="s">
        <v>487</v>
      </c>
      <c r="C44" s="15" t="s">
        <v>546</v>
      </c>
    </row>
    <row r="45" spans="1:3" ht="36.75" customHeight="1">
      <c r="A45" s="31" t="s">
        <v>29</v>
      </c>
      <c r="B45" s="15" t="s">
        <v>488</v>
      </c>
      <c r="C45" s="15" t="s">
        <v>547</v>
      </c>
    </row>
    <row r="46" spans="1:3" ht="47.25">
      <c r="A46" s="31" t="s">
        <v>29</v>
      </c>
      <c r="B46" s="15" t="s">
        <v>489</v>
      </c>
      <c r="C46" s="15" t="s">
        <v>548</v>
      </c>
    </row>
    <row r="47" spans="1:3" ht="94.5">
      <c r="A47" s="31" t="s">
        <v>29</v>
      </c>
      <c r="B47" s="15" t="s">
        <v>490</v>
      </c>
      <c r="C47" s="15" t="s">
        <v>549</v>
      </c>
    </row>
    <row r="48" spans="1:3" ht="47.25">
      <c r="A48" s="31" t="s">
        <v>29</v>
      </c>
      <c r="B48" s="15" t="s">
        <v>491</v>
      </c>
      <c r="C48" s="15" t="s">
        <v>550</v>
      </c>
    </row>
    <row r="49" spans="1:3" ht="31.5">
      <c r="A49" s="31" t="s">
        <v>29</v>
      </c>
      <c r="B49" s="15" t="s">
        <v>492</v>
      </c>
      <c r="C49" s="15" t="s">
        <v>551</v>
      </c>
    </row>
    <row r="50" spans="1:3" ht="63">
      <c r="A50" s="31" t="s">
        <v>29</v>
      </c>
      <c r="B50" s="15" t="s">
        <v>493</v>
      </c>
      <c r="C50" s="15" t="s">
        <v>552</v>
      </c>
    </row>
    <row r="51" spans="1:3" ht="49.5" customHeight="1">
      <c r="A51" s="31" t="s">
        <v>29</v>
      </c>
      <c r="B51" s="15" t="s">
        <v>494</v>
      </c>
      <c r="C51" s="15" t="s">
        <v>553</v>
      </c>
    </row>
    <row r="52" spans="1:3" ht="78.75">
      <c r="A52" s="31" t="s">
        <v>29</v>
      </c>
      <c r="B52" s="15" t="s">
        <v>495</v>
      </c>
      <c r="C52" s="15" t="s">
        <v>554</v>
      </c>
    </row>
    <row r="53" spans="1:3" ht="63">
      <c r="A53" s="31" t="s">
        <v>29</v>
      </c>
      <c r="B53" s="15" t="s">
        <v>496</v>
      </c>
      <c r="C53" s="15" t="s">
        <v>555</v>
      </c>
    </row>
    <row r="54" spans="1:3" ht="114.75" customHeight="1">
      <c r="A54" s="31" t="s">
        <v>29</v>
      </c>
      <c r="B54" s="15" t="s">
        <v>497</v>
      </c>
      <c r="C54" s="15" t="s">
        <v>556</v>
      </c>
    </row>
    <row r="55" spans="1:3" ht="110.25">
      <c r="A55" s="31" t="s">
        <v>29</v>
      </c>
      <c r="B55" s="15" t="s">
        <v>498</v>
      </c>
      <c r="C55" s="15" t="s">
        <v>557</v>
      </c>
    </row>
    <row r="56" spans="1:3" ht="141.75">
      <c r="A56" s="31" t="s">
        <v>29</v>
      </c>
      <c r="B56" s="15" t="s">
        <v>499</v>
      </c>
      <c r="C56" s="15" t="s">
        <v>558</v>
      </c>
    </row>
    <row r="57" spans="1:3" ht="63">
      <c r="A57" s="31" t="s">
        <v>29</v>
      </c>
      <c r="B57" s="15" t="s">
        <v>500</v>
      </c>
      <c r="C57" s="15" t="s">
        <v>559</v>
      </c>
    </row>
    <row r="58" spans="1:3" ht="63">
      <c r="A58" s="31" t="s">
        <v>29</v>
      </c>
      <c r="B58" s="15" t="s">
        <v>501</v>
      </c>
      <c r="C58" s="15" t="s">
        <v>560</v>
      </c>
    </row>
    <row r="59" spans="1:3" ht="94.5">
      <c r="A59" s="31" t="s">
        <v>29</v>
      </c>
      <c r="B59" s="15" t="s">
        <v>502</v>
      </c>
      <c r="C59" s="15" t="s">
        <v>561</v>
      </c>
    </row>
    <row r="60" spans="1:3" ht="47.25">
      <c r="A60" s="31" t="s">
        <v>29</v>
      </c>
      <c r="B60" s="15" t="s">
        <v>503</v>
      </c>
      <c r="C60" s="15" t="s">
        <v>562</v>
      </c>
    </row>
    <row r="61" spans="1:3" ht="126">
      <c r="A61" s="31" t="s">
        <v>29</v>
      </c>
      <c r="B61" s="170" t="s">
        <v>504</v>
      </c>
      <c r="C61" s="170" t="s">
        <v>563</v>
      </c>
    </row>
    <row r="62" spans="1:3" ht="31.5">
      <c r="A62" s="31" t="s">
        <v>29</v>
      </c>
      <c r="B62" s="15" t="s">
        <v>505</v>
      </c>
      <c r="C62" s="15" t="s">
        <v>564</v>
      </c>
    </row>
    <row r="63" spans="1:3" ht="63">
      <c r="A63" s="31" t="s">
        <v>29</v>
      </c>
      <c r="B63" s="15" t="s">
        <v>506</v>
      </c>
      <c r="C63" s="15" t="s">
        <v>565</v>
      </c>
    </row>
    <row r="64" spans="1:3" ht="47.25">
      <c r="A64" s="31" t="s">
        <v>29</v>
      </c>
      <c r="B64" s="15" t="s">
        <v>507</v>
      </c>
      <c r="C64" s="15" t="s">
        <v>566</v>
      </c>
    </row>
    <row r="65" spans="1:3" ht="31.5">
      <c r="A65" s="31" t="s">
        <v>29</v>
      </c>
      <c r="B65" s="15" t="s">
        <v>508</v>
      </c>
      <c r="C65" s="15" t="s">
        <v>567</v>
      </c>
    </row>
    <row r="66" spans="1:3" ht="78.75">
      <c r="A66" s="31" t="s">
        <v>29</v>
      </c>
      <c r="B66" s="15" t="s">
        <v>509</v>
      </c>
      <c r="C66" s="15" t="s">
        <v>568</v>
      </c>
    </row>
    <row r="67" spans="1:3" ht="99" customHeight="1">
      <c r="A67" s="31" t="s">
        <v>29</v>
      </c>
      <c r="B67" s="15" t="s">
        <v>510</v>
      </c>
      <c r="C67" s="32" t="s">
        <v>569</v>
      </c>
    </row>
    <row r="68" spans="1:3" ht="34.5" customHeight="1">
      <c r="A68" s="31" t="s">
        <v>29</v>
      </c>
      <c r="B68" s="15" t="s">
        <v>511</v>
      </c>
      <c r="C68" s="15" t="s">
        <v>570</v>
      </c>
    </row>
    <row r="69" spans="1:3" ht="31.5">
      <c r="A69" s="31" t="s">
        <v>29</v>
      </c>
      <c r="B69" s="15" t="s">
        <v>512</v>
      </c>
      <c r="C69" s="15" t="s">
        <v>571</v>
      </c>
    </row>
    <row r="70" spans="1:3" ht="63">
      <c r="A70" s="31" t="s">
        <v>29</v>
      </c>
      <c r="B70" s="157" t="s">
        <v>513</v>
      </c>
      <c r="C70" s="15" t="s">
        <v>572</v>
      </c>
    </row>
    <row r="71" spans="1:3" ht="31.5">
      <c r="A71" s="31" t="s">
        <v>29</v>
      </c>
      <c r="B71" s="157" t="s">
        <v>514</v>
      </c>
      <c r="C71" s="15" t="s">
        <v>573</v>
      </c>
    </row>
    <row r="72" spans="1:3" ht="128.25" customHeight="1">
      <c r="A72" s="31" t="s">
        <v>29</v>
      </c>
      <c r="B72" s="15" t="s">
        <v>515</v>
      </c>
      <c r="C72" s="15" t="s">
        <v>574</v>
      </c>
    </row>
    <row r="73" spans="1:3" ht="78.75">
      <c r="A73" s="31" t="s">
        <v>29</v>
      </c>
      <c r="B73" s="15" t="s">
        <v>516</v>
      </c>
      <c r="C73" s="15" t="s">
        <v>575</v>
      </c>
    </row>
    <row r="74" spans="1:3" ht="63">
      <c r="A74" s="31" t="s">
        <v>29</v>
      </c>
      <c r="B74" s="15" t="s">
        <v>517</v>
      </c>
      <c r="C74" s="15" t="s">
        <v>576</v>
      </c>
    </row>
  </sheetData>
  <sheetProtection/>
  <mergeCells count="9">
    <mergeCell ref="A1:C1"/>
    <mergeCell ref="A2:C2"/>
    <mergeCell ref="A3:C3"/>
    <mergeCell ref="A4:C4"/>
    <mergeCell ref="A13:C13"/>
    <mergeCell ref="A7:C7"/>
    <mergeCell ref="A6:C6"/>
    <mergeCell ref="A8:C8"/>
    <mergeCell ref="A9:C9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5.625" style="0" customWidth="1"/>
    <col min="2" max="2" width="28.375" style="0" customWidth="1"/>
    <col min="3" max="3" width="16.75390625" style="0" customWidth="1"/>
    <col min="4" max="4" width="15.25390625" style="0" customWidth="1"/>
  </cols>
  <sheetData>
    <row r="1" spans="1:4" ht="15.75">
      <c r="A1" s="223" t="s">
        <v>66</v>
      </c>
      <c r="B1" s="223"/>
      <c r="C1" s="223"/>
      <c r="D1" s="223"/>
    </row>
    <row r="2" spans="1:4" ht="15.75">
      <c r="A2" s="223" t="s">
        <v>20</v>
      </c>
      <c r="B2" s="223"/>
      <c r="C2" s="223"/>
      <c r="D2" s="223"/>
    </row>
    <row r="3" spans="1:4" ht="15.75">
      <c r="A3" s="223" t="s">
        <v>21</v>
      </c>
      <c r="B3" s="223"/>
      <c r="C3" s="223"/>
      <c r="D3" s="223"/>
    </row>
    <row r="4" spans="1:4" ht="15.75">
      <c r="A4" s="223" t="s">
        <v>823</v>
      </c>
      <c r="B4" s="223"/>
      <c r="C4" s="223"/>
      <c r="D4" s="223"/>
    </row>
    <row r="5" spans="1:4" ht="15.75">
      <c r="A5" s="222"/>
      <c r="B5" s="222"/>
      <c r="C5" s="222"/>
      <c r="D5" s="222"/>
    </row>
    <row r="6" spans="1:4" ht="15.75">
      <c r="A6" s="221" t="s">
        <v>56</v>
      </c>
      <c r="B6" s="221"/>
      <c r="C6" s="221"/>
      <c r="D6" s="221"/>
    </row>
    <row r="7" spans="1:4" ht="15.75">
      <c r="A7" s="222" t="s">
        <v>57</v>
      </c>
      <c r="B7" s="222"/>
      <c r="C7" s="222"/>
      <c r="D7" s="222"/>
    </row>
    <row r="8" spans="1:4" ht="15.75">
      <c r="A8" s="222" t="s">
        <v>448</v>
      </c>
      <c r="B8" s="222"/>
      <c r="C8" s="222"/>
      <c r="D8" s="222"/>
    </row>
    <row r="9" spans="1:4" ht="15.75">
      <c r="A9" s="1"/>
      <c r="B9" s="1"/>
      <c r="C9" s="1"/>
      <c r="D9" s="1"/>
    </row>
    <row r="10" spans="1:4" ht="39" customHeight="1">
      <c r="A10" s="210" t="s">
        <v>36</v>
      </c>
      <c r="B10" s="211" t="s">
        <v>34</v>
      </c>
      <c r="C10" s="20" t="s">
        <v>428</v>
      </c>
      <c r="D10" s="20" t="s">
        <v>449</v>
      </c>
    </row>
    <row r="11" spans="1:4" ht="12.75" customHeight="1">
      <c r="A11" s="210"/>
      <c r="B11" s="211"/>
      <c r="C11" s="21"/>
      <c r="D11" s="19"/>
    </row>
    <row r="12" spans="1:4" ht="15.75" customHeight="1">
      <c r="A12" s="218" t="s">
        <v>59</v>
      </c>
      <c r="B12" s="211" t="s">
        <v>60</v>
      </c>
      <c r="C12" s="224">
        <f>'Прил.8 Програм. 17-18'!E348-'Прил.4 Доходы 17-18'!D37</f>
        <v>3542.5</v>
      </c>
      <c r="D12" s="219">
        <f>'Прил.8 Програм. 17-18'!F348-'Прил.4 Доходы 17-18'!E37</f>
        <v>6670.5</v>
      </c>
    </row>
    <row r="13" spans="1:4" ht="15.75" customHeight="1">
      <c r="A13" s="218"/>
      <c r="B13" s="211"/>
      <c r="C13" s="225"/>
      <c r="D13" s="219"/>
    </row>
    <row r="14" spans="1:4" ht="15.75" customHeight="1">
      <c r="A14" s="214"/>
      <c r="B14" s="215" t="s">
        <v>61</v>
      </c>
      <c r="C14" s="226">
        <f>C12</f>
        <v>3542.5</v>
      </c>
      <c r="D14" s="216">
        <f>D12</f>
        <v>6670.5</v>
      </c>
    </row>
    <row r="15" spans="1:4" ht="15.75" customHeight="1">
      <c r="A15" s="214"/>
      <c r="B15" s="215"/>
      <c r="C15" s="227"/>
      <c r="D15" s="217"/>
    </row>
  </sheetData>
  <sheetProtection/>
  <mergeCells count="18">
    <mergeCell ref="A14:A15"/>
    <mergeCell ref="B14:B15"/>
    <mergeCell ref="D14:D15"/>
    <mergeCell ref="C12:C13"/>
    <mergeCell ref="C14:C15"/>
    <mergeCell ref="D12:D13"/>
    <mergeCell ref="A7:D7"/>
    <mergeCell ref="A8:D8"/>
    <mergeCell ref="A10:A11"/>
    <mergeCell ref="B10:B11"/>
    <mergeCell ref="A12:A13"/>
    <mergeCell ref="B12:B13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21.375" style="0" customWidth="1"/>
    <col min="2" max="2" width="47.25390625" style="0" customWidth="1"/>
    <col min="3" max="3" width="12.375" style="0" customWidth="1"/>
  </cols>
  <sheetData>
    <row r="1" spans="1:5" ht="15.75">
      <c r="A1" s="223" t="s">
        <v>35</v>
      </c>
      <c r="B1" s="223"/>
      <c r="C1" s="223"/>
      <c r="D1" s="3"/>
      <c r="E1" s="3"/>
    </row>
    <row r="2" spans="1:5" ht="15.75">
      <c r="A2" s="223" t="s">
        <v>20</v>
      </c>
      <c r="B2" s="223"/>
      <c r="C2" s="223"/>
      <c r="D2" s="3"/>
      <c r="E2" s="3"/>
    </row>
    <row r="3" spans="1:5" ht="15.75">
      <c r="A3" s="223" t="s">
        <v>21</v>
      </c>
      <c r="B3" s="223"/>
      <c r="C3" s="223"/>
      <c r="D3" s="3"/>
      <c r="E3" s="3"/>
    </row>
    <row r="4" spans="1:5" ht="15.75">
      <c r="A4" s="223" t="s">
        <v>823</v>
      </c>
      <c r="B4" s="223"/>
      <c r="C4" s="223"/>
      <c r="D4" s="3"/>
      <c r="E4" s="3"/>
    </row>
    <row r="5" spans="1:5" ht="15.75">
      <c r="A5" s="3"/>
      <c r="B5" s="3"/>
      <c r="C5" s="3"/>
      <c r="D5" s="3"/>
      <c r="E5" s="3"/>
    </row>
    <row r="6" spans="1:3" ht="15.75">
      <c r="A6" s="222" t="s">
        <v>37</v>
      </c>
      <c r="B6" s="222"/>
      <c r="C6" s="222"/>
    </row>
    <row r="7" spans="1:3" ht="15.75">
      <c r="A7" s="222" t="s">
        <v>450</v>
      </c>
      <c r="B7" s="222"/>
      <c r="C7" s="222"/>
    </row>
    <row r="8" spans="1:3" ht="15.75">
      <c r="A8" s="222"/>
      <c r="B8" s="222"/>
      <c r="C8" s="222"/>
    </row>
    <row r="9" spans="1:3" ht="47.25">
      <c r="A9" s="7" t="s">
        <v>36</v>
      </c>
      <c r="B9" s="7" t="s">
        <v>34</v>
      </c>
      <c r="C9" s="7" t="s">
        <v>145</v>
      </c>
    </row>
    <row r="10" spans="1:3" ht="15.75">
      <c r="A10" s="34" t="s">
        <v>122</v>
      </c>
      <c r="B10" s="17" t="s">
        <v>37</v>
      </c>
      <c r="C10" s="190">
        <f>C11+C14+C17+C19+C23+C25+C30+C13+C29</f>
        <v>72674.9</v>
      </c>
    </row>
    <row r="11" spans="1:3" ht="15.75">
      <c r="A11" s="35" t="s">
        <v>123</v>
      </c>
      <c r="B11" s="14" t="s">
        <v>38</v>
      </c>
      <c r="C11" s="190">
        <f>C12</f>
        <v>20970.8</v>
      </c>
    </row>
    <row r="12" spans="1:3" ht="15.75">
      <c r="A12" s="31" t="s">
        <v>124</v>
      </c>
      <c r="B12" s="15" t="s">
        <v>39</v>
      </c>
      <c r="C12" s="61">
        <v>20970.8</v>
      </c>
    </row>
    <row r="13" spans="1:3" ht="47.25">
      <c r="A13" s="49" t="s">
        <v>143</v>
      </c>
      <c r="B13" s="45" t="s">
        <v>144</v>
      </c>
      <c r="C13" s="172">
        <v>1053.9</v>
      </c>
    </row>
    <row r="14" spans="1:3" ht="15.75">
      <c r="A14" s="35" t="s">
        <v>125</v>
      </c>
      <c r="B14" s="14" t="s">
        <v>40</v>
      </c>
      <c r="C14" s="190">
        <f>SUM(C15:C16)</f>
        <v>21580</v>
      </c>
    </row>
    <row r="15" spans="1:3" ht="63">
      <c r="A15" s="31" t="s">
        <v>126</v>
      </c>
      <c r="B15" s="15" t="s">
        <v>41</v>
      </c>
      <c r="C15" s="191">
        <v>1030</v>
      </c>
    </row>
    <row r="16" spans="1:3" ht="15.75">
      <c r="A16" s="31" t="s">
        <v>127</v>
      </c>
      <c r="B16" s="15" t="s">
        <v>42</v>
      </c>
      <c r="C16" s="191">
        <v>20550</v>
      </c>
    </row>
    <row r="17" spans="1:3" ht="15.75">
      <c r="A17" s="35" t="s">
        <v>128</v>
      </c>
      <c r="B17" s="14" t="s">
        <v>43</v>
      </c>
      <c r="C17" s="190">
        <f>C18</f>
        <v>95</v>
      </c>
    </row>
    <row r="18" spans="1:3" ht="110.25">
      <c r="A18" s="31" t="s">
        <v>129</v>
      </c>
      <c r="B18" s="15" t="s">
        <v>44</v>
      </c>
      <c r="C18" s="192">
        <v>95</v>
      </c>
    </row>
    <row r="19" spans="1:3" ht="47.25">
      <c r="A19" s="35" t="s">
        <v>130</v>
      </c>
      <c r="B19" s="14" t="s">
        <v>45</v>
      </c>
      <c r="C19" s="190">
        <f>C20+C22+C21</f>
        <v>15825.2</v>
      </c>
    </row>
    <row r="20" spans="1:3" ht="114" customHeight="1">
      <c r="A20" s="31" t="s">
        <v>131</v>
      </c>
      <c r="B20" s="15" t="s">
        <v>811</v>
      </c>
      <c r="C20" s="61">
        <f>7755.7</f>
        <v>7755.7</v>
      </c>
    </row>
    <row r="21" spans="1:3" ht="114" customHeight="1">
      <c r="A21" s="195" t="s">
        <v>457</v>
      </c>
      <c r="B21" s="195" t="s">
        <v>520</v>
      </c>
      <c r="C21" s="61">
        <v>8069.5</v>
      </c>
    </row>
    <row r="22" spans="1:3" ht="94.5" hidden="1">
      <c r="A22" s="31" t="s">
        <v>456</v>
      </c>
      <c r="B22" s="15" t="s">
        <v>47</v>
      </c>
      <c r="C22" s="61">
        <v>0</v>
      </c>
    </row>
    <row r="23" spans="1:3" ht="15.75">
      <c r="A23" s="35" t="s">
        <v>132</v>
      </c>
      <c r="B23" s="14" t="s">
        <v>100</v>
      </c>
      <c r="C23" s="190">
        <f>C24</f>
        <v>750</v>
      </c>
    </row>
    <row r="24" spans="1:3" ht="50.25" customHeight="1">
      <c r="A24" s="31" t="s">
        <v>808</v>
      </c>
      <c r="B24" s="15" t="s">
        <v>809</v>
      </c>
      <c r="C24" s="183">
        <v>750</v>
      </c>
    </row>
    <row r="25" spans="1:3" ht="31.5">
      <c r="A25" s="35" t="s">
        <v>134</v>
      </c>
      <c r="B25" s="14" t="s">
        <v>48</v>
      </c>
      <c r="C25" s="190">
        <f>C26+C28+C27</f>
        <v>10100</v>
      </c>
    </row>
    <row r="26" spans="1:3" ht="63">
      <c r="A26" s="31" t="s">
        <v>790</v>
      </c>
      <c r="B26" s="15" t="s">
        <v>534</v>
      </c>
      <c r="C26" s="61">
        <v>3271</v>
      </c>
    </row>
    <row r="27" spans="1:3" ht="85.5" customHeight="1">
      <c r="A27" s="31" t="s">
        <v>791</v>
      </c>
      <c r="B27" s="33" t="s">
        <v>810</v>
      </c>
      <c r="C27" s="61">
        <v>6829</v>
      </c>
    </row>
    <row r="28" spans="1:3" ht="110.25" hidden="1">
      <c r="A28" s="31" t="s">
        <v>137</v>
      </c>
      <c r="B28" s="15" t="s">
        <v>49</v>
      </c>
      <c r="C28" s="61">
        <v>0</v>
      </c>
    </row>
    <row r="29" spans="1:3" ht="63">
      <c r="A29" s="49" t="s">
        <v>792</v>
      </c>
      <c r="B29" s="45" t="s">
        <v>543</v>
      </c>
      <c r="C29" s="172">
        <v>100</v>
      </c>
    </row>
    <row r="30" spans="1:3" ht="15.75">
      <c r="A30" s="37" t="s">
        <v>138</v>
      </c>
      <c r="B30" s="14" t="s">
        <v>50</v>
      </c>
      <c r="C30" s="190">
        <f>C31</f>
        <v>2200</v>
      </c>
    </row>
    <row r="31" spans="1:3" ht="31.5">
      <c r="A31" s="36" t="s">
        <v>807</v>
      </c>
      <c r="B31" s="15" t="s">
        <v>546</v>
      </c>
      <c r="C31" s="192">
        <v>2200</v>
      </c>
    </row>
    <row r="32" spans="1:3" ht="15.75">
      <c r="A32" s="35" t="s">
        <v>140</v>
      </c>
      <c r="B32" s="14" t="s">
        <v>52</v>
      </c>
      <c r="C32" s="12">
        <f>C33+C37+C35+C36+C34</f>
        <v>8930</v>
      </c>
    </row>
    <row r="33" spans="1:3" ht="63">
      <c r="A33" s="31" t="s">
        <v>806</v>
      </c>
      <c r="B33" s="15" t="s">
        <v>812</v>
      </c>
      <c r="C33" s="61">
        <v>6912.9</v>
      </c>
    </row>
    <row r="34" spans="1:3" ht="126">
      <c r="A34" s="206" t="s">
        <v>796</v>
      </c>
      <c r="B34" s="170" t="s">
        <v>563</v>
      </c>
      <c r="C34" s="61">
        <v>687</v>
      </c>
    </row>
    <row r="35" spans="1:5" ht="66" customHeight="1">
      <c r="A35" s="8" t="s">
        <v>795</v>
      </c>
      <c r="B35" s="15" t="s">
        <v>813</v>
      </c>
      <c r="C35" s="61">
        <v>431.6</v>
      </c>
      <c r="D35" s="164"/>
      <c r="E35" s="164"/>
    </row>
    <row r="36" spans="1:3" ht="47.25">
      <c r="A36" s="8" t="s">
        <v>794</v>
      </c>
      <c r="B36" s="33" t="s">
        <v>814</v>
      </c>
      <c r="C36" s="61">
        <v>598.5</v>
      </c>
    </row>
    <row r="37" spans="1:3" ht="33" customHeight="1">
      <c r="A37" s="31" t="s">
        <v>793</v>
      </c>
      <c r="B37" s="15" t="s">
        <v>571</v>
      </c>
      <c r="C37" s="182">
        <v>300</v>
      </c>
    </row>
    <row r="38" spans="1:3" ht="15.75">
      <c r="A38" s="228" t="s">
        <v>54</v>
      </c>
      <c r="B38" s="228"/>
      <c r="C38" s="12">
        <f>C10+C32</f>
        <v>81604.9</v>
      </c>
    </row>
    <row r="39" spans="1:3" ht="15.75">
      <c r="A39" s="1"/>
      <c r="B39" s="1"/>
      <c r="C39" s="1"/>
    </row>
    <row r="40" ht="15.75">
      <c r="C40" s="181"/>
    </row>
    <row r="43" ht="12.75">
      <c r="C43" s="176"/>
    </row>
  </sheetData>
  <sheetProtection/>
  <mergeCells count="8">
    <mergeCell ref="A38:B38"/>
    <mergeCell ref="A6:C6"/>
    <mergeCell ref="A7:C7"/>
    <mergeCell ref="A8:C8"/>
    <mergeCell ref="A1:C1"/>
    <mergeCell ref="A2:C2"/>
    <mergeCell ref="A3:C3"/>
    <mergeCell ref="A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.125" style="0" customWidth="1"/>
    <col min="2" max="2" width="21.00390625" style="0" customWidth="1"/>
    <col min="3" max="3" width="33.25390625" style="0" customWidth="1"/>
    <col min="4" max="4" width="11.00390625" style="0" customWidth="1"/>
    <col min="5" max="5" width="10.875" style="0" customWidth="1"/>
  </cols>
  <sheetData>
    <row r="1" spans="2:5" ht="15.75">
      <c r="B1" s="223" t="s">
        <v>87</v>
      </c>
      <c r="C1" s="223"/>
      <c r="D1" s="223"/>
      <c r="E1" s="223"/>
    </row>
    <row r="2" spans="2:5" ht="15.75">
      <c r="B2" s="223" t="s">
        <v>20</v>
      </c>
      <c r="C2" s="223"/>
      <c r="D2" s="223"/>
      <c r="E2" s="223"/>
    </row>
    <row r="3" spans="2:5" ht="15.75">
      <c r="B3" s="223" t="s">
        <v>21</v>
      </c>
      <c r="C3" s="223"/>
      <c r="D3" s="223"/>
      <c r="E3" s="223"/>
    </row>
    <row r="4" spans="2:5" ht="15.75">
      <c r="B4" s="223" t="s">
        <v>823</v>
      </c>
      <c r="C4" s="223"/>
      <c r="D4" s="223"/>
      <c r="E4" s="223"/>
    </row>
    <row r="5" spans="2:5" ht="15.75">
      <c r="B5" s="3"/>
      <c r="C5" s="3"/>
      <c r="D5" s="3"/>
      <c r="E5" s="3"/>
    </row>
    <row r="6" spans="2:5" ht="15.75">
      <c r="B6" s="222" t="s">
        <v>37</v>
      </c>
      <c r="C6" s="222"/>
      <c r="D6" s="222"/>
      <c r="E6" s="222"/>
    </row>
    <row r="7" spans="2:5" ht="15.75">
      <c r="B7" s="222" t="s">
        <v>448</v>
      </c>
      <c r="C7" s="222"/>
      <c r="D7" s="222"/>
      <c r="E7" s="222"/>
    </row>
    <row r="9" spans="2:5" ht="48" customHeight="1">
      <c r="B9" s="7" t="s">
        <v>36</v>
      </c>
      <c r="C9" s="7" t="s">
        <v>34</v>
      </c>
      <c r="D9" s="7" t="s">
        <v>427</v>
      </c>
      <c r="E9" s="7" t="s">
        <v>451</v>
      </c>
    </row>
    <row r="10" spans="2:5" ht="15.75">
      <c r="B10" s="34" t="s">
        <v>122</v>
      </c>
      <c r="C10" s="17" t="s">
        <v>37</v>
      </c>
      <c r="D10" s="184">
        <f>D11+D14+D17+D19+D23+D25+D30+D13+D29</f>
        <v>83081.9</v>
      </c>
      <c r="E10" s="184">
        <f>E11+E14+E17+E19+E23+E25+E30+E29</f>
        <v>92128</v>
      </c>
    </row>
    <row r="11" spans="2:5" ht="15" customHeight="1">
      <c r="B11" s="35" t="s">
        <v>123</v>
      </c>
      <c r="C11" s="14" t="s">
        <v>38</v>
      </c>
      <c r="D11" s="184">
        <f>D12</f>
        <v>22963</v>
      </c>
      <c r="E11" s="184">
        <f>E12</f>
        <v>25282.3</v>
      </c>
    </row>
    <row r="12" spans="2:5" ht="15.75" customHeight="1">
      <c r="B12" s="31" t="s">
        <v>124</v>
      </c>
      <c r="C12" s="15" t="s">
        <v>39</v>
      </c>
      <c r="D12" s="191">
        <v>22963</v>
      </c>
      <c r="E12" s="191">
        <v>25282.3</v>
      </c>
    </row>
    <row r="13" spans="2:5" ht="15.75" customHeight="1">
      <c r="B13" s="44" t="s">
        <v>143</v>
      </c>
      <c r="C13" s="45" t="s">
        <v>144</v>
      </c>
      <c r="D13" s="193">
        <v>1105</v>
      </c>
      <c r="E13" s="193">
        <v>1160</v>
      </c>
    </row>
    <row r="14" spans="2:5" ht="15.75">
      <c r="B14" s="35" t="s">
        <v>125</v>
      </c>
      <c r="C14" s="14" t="s">
        <v>40</v>
      </c>
      <c r="D14" s="184">
        <f>SUM(D15:D16)</f>
        <v>22328.9</v>
      </c>
      <c r="E14" s="184">
        <f>SUM(E15:E16)</f>
        <v>25530.7</v>
      </c>
    </row>
    <row r="15" spans="2:5" ht="93" customHeight="1">
      <c r="B15" s="31" t="s">
        <v>126</v>
      </c>
      <c r="C15" s="15" t="s">
        <v>41</v>
      </c>
      <c r="D15" s="191">
        <v>1060.9</v>
      </c>
      <c r="E15" s="191">
        <v>1092.7</v>
      </c>
    </row>
    <row r="16" spans="2:5" ht="15.75">
      <c r="B16" s="31" t="s">
        <v>127</v>
      </c>
      <c r="C16" s="15" t="s">
        <v>42</v>
      </c>
      <c r="D16" s="191">
        <v>21268</v>
      </c>
      <c r="E16" s="191">
        <v>24438</v>
      </c>
    </row>
    <row r="17" spans="2:5" ht="15.75" customHeight="1">
      <c r="B17" s="35" t="s">
        <v>128</v>
      </c>
      <c r="C17" s="14" t="s">
        <v>43</v>
      </c>
      <c r="D17" s="184">
        <f>D18</f>
        <v>100</v>
      </c>
      <c r="E17" s="184">
        <f>E18</f>
        <v>105</v>
      </c>
    </row>
    <row r="18" spans="2:5" ht="173.25" customHeight="1">
      <c r="B18" s="31" t="s">
        <v>129</v>
      </c>
      <c r="C18" s="15" t="s">
        <v>44</v>
      </c>
      <c r="D18" s="183">
        <v>100</v>
      </c>
      <c r="E18" s="163">
        <v>105</v>
      </c>
    </row>
    <row r="19" spans="2:5" ht="63.75" customHeight="1">
      <c r="B19" s="35" t="s">
        <v>130</v>
      </c>
      <c r="C19" s="14" t="s">
        <v>45</v>
      </c>
      <c r="D19" s="184">
        <f>D20+D22+D21</f>
        <v>17180</v>
      </c>
      <c r="E19" s="184">
        <f>E20+E22+E21</f>
        <v>17850</v>
      </c>
    </row>
    <row r="20" spans="2:5" ht="157.5">
      <c r="B20" s="31" t="s">
        <v>455</v>
      </c>
      <c r="C20" s="15" t="s">
        <v>46</v>
      </c>
      <c r="D20" s="183">
        <v>9000</v>
      </c>
      <c r="E20" s="163">
        <v>10000</v>
      </c>
    </row>
    <row r="21" spans="2:5" ht="157.5">
      <c r="B21" s="195" t="s">
        <v>457</v>
      </c>
      <c r="C21" s="195" t="s">
        <v>93</v>
      </c>
      <c r="D21" s="61">
        <v>8000</v>
      </c>
      <c r="E21" s="163">
        <v>7500</v>
      </c>
    </row>
    <row r="22" spans="2:5" ht="127.5" customHeight="1">
      <c r="B22" s="31" t="s">
        <v>456</v>
      </c>
      <c r="C22" s="15" t="s">
        <v>47</v>
      </c>
      <c r="D22" s="183">
        <v>180</v>
      </c>
      <c r="E22" s="163">
        <v>350</v>
      </c>
    </row>
    <row r="23" spans="2:5" ht="32.25" customHeight="1">
      <c r="B23" s="35" t="s">
        <v>132</v>
      </c>
      <c r="C23" s="14" t="s">
        <v>100</v>
      </c>
      <c r="D23" s="184">
        <f>D24</f>
        <v>800</v>
      </c>
      <c r="E23" s="184">
        <f>E24</f>
        <v>850</v>
      </c>
    </row>
    <row r="24" spans="2:5" ht="62.25" customHeight="1">
      <c r="B24" s="31" t="s">
        <v>133</v>
      </c>
      <c r="C24" s="15" t="s">
        <v>99</v>
      </c>
      <c r="D24" s="183">
        <v>800</v>
      </c>
      <c r="E24" s="163">
        <v>850</v>
      </c>
    </row>
    <row r="25" spans="2:5" ht="46.5" customHeight="1">
      <c r="B25" s="35" t="s">
        <v>134</v>
      </c>
      <c r="C25" s="14" t="s">
        <v>48</v>
      </c>
      <c r="D25" s="184">
        <f>D26+D28+D27</f>
        <v>16000</v>
      </c>
      <c r="E25" s="184">
        <f>E26+E28+E27</f>
        <v>19600</v>
      </c>
    </row>
    <row r="26" spans="2:5" ht="96" customHeight="1">
      <c r="B26" s="38" t="s">
        <v>135</v>
      </c>
      <c r="C26" s="30" t="s">
        <v>64</v>
      </c>
      <c r="D26" s="183">
        <v>7000</v>
      </c>
      <c r="E26" s="163">
        <v>7500</v>
      </c>
    </row>
    <row r="27" spans="2:5" ht="95.25" customHeight="1">
      <c r="B27" s="38" t="s">
        <v>136</v>
      </c>
      <c r="C27" s="39" t="s">
        <v>63</v>
      </c>
      <c r="D27" s="183">
        <v>7000</v>
      </c>
      <c r="E27" s="163">
        <v>9000</v>
      </c>
    </row>
    <row r="28" spans="2:5" ht="174" customHeight="1">
      <c r="B28" s="38" t="s">
        <v>137</v>
      </c>
      <c r="C28" s="30" t="s">
        <v>49</v>
      </c>
      <c r="D28" s="183">
        <v>2000</v>
      </c>
      <c r="E28" s="163">
        <f>D28*1.05+1000</f>
        <v>3100</v>
      </c>
    </row>
    <row r="29" spans="2:5" ht="91.5" customHeight="1">
      <c r="B29" s="44" t="s">
        <v>150</v>
      </c>
      <c r="C29" s="45" t="s">
        <v>65</v>
      </c>
      <c r="D29" s="194">
        <v>105</v>
      </c>
      <c r="E29" s="167">
        <v>110</v>
      </c>
    </row>
    <row r="30" spans="2:5" ht="15.75">
      <c r="B30" s="40" t="s">
        <v>138</v>
      </c>
      <c r="C30" s="41" t="s">
        <v>50</v>
      </c>
      <c r="D30" s="184">
        <f>D31</f>
        <v>2500</v>
      </c>
      <c r="E30" s="184">
        <f>E31</f>
        <v>2800</v>
      </c>
    </row>
    <row r="31" spans="2:5" ht="47.25">
      <c r="B31" s="42" t="s">
        <v>139</v>
      </c>
      <c r="C31" s="30" t="s">
        <v>51</v>
      </c>
      <c r="D31" s="183">
        <v>2500</v>
      </c>
      <c r="E31" s="163">
        <v>2800</v>
      </c>
    </row>
    <row r="32" spans="2:5" ht="15.75">
      <c r="B32" s="43" t="s">
        <v>140</v>
      </c>
      <c r="C32" s="41" t="s">
        <v>52</v>
      </c>
      <c r="D32" s="184">
        <f>D33+D36+D34+D35</f>
        <v>9230.1</v>
      </c>
      <c r="E32" s="184">
        <f>E33+E36+E34+E35</f>
        <v>10234.1</v>
      </c>
    </row>
    <row r="33" spans="2:5" ht="78.75">
      <c r="B33" s="31" t="s">
        <v>141</v>
      </c>
      <c r="C33" s="15" t="s">
        <v>117</v>
      </c>
      <c r="D33" s="182">
        <v>7200</v>
      </c>
      <c r="E33" s="163">
        <f>D33*1.07</f>
        <v>7704</v>
      </c>
    </row>
    <row r="34" spans="2:5" ht="81" customHeight="1">
      <c r="B34" s="8" t="s">
        <v>118</v>
      </c>
      <c r="C34" s="15" t="s">
        <v>119</v>
      </c>
      <c r="D34" s="185">
        <v>431.6</v>
      </c>
      <c r="E34" s="185">
        <v>431.6</v>
      </c>
    </row>
    <row r="35" spans="2:5" ht="67.5" customHeight="1">
      <c r="B35" s="8" t="s">
        <v>120</v>
      </c>
      <c r="C35" s="33" t="s">
        <v>121</v>
      </c>
      <c r="D35" s="185">
        <v>598.5</v>
      </c>
      <c r="E35" s="185">
        <v>598.5</v>
      </c>
    </row>
    <row r="36" spans="2:5" ht="47.25">
      <c r="B36" s="31" t="s">
        <v>142</v>
      </c>
      <c r="C36" s="15" t="s">
        <v>53</v>
      </c>
      <c r="D36" s="182">
        <v>1000</v>
      </c>
      <c r="E36" s="183">
        <v>1500</v>
      </c>
    </row>
    <row r="37" spans="2:5" ht="15.75">
      <c r="B37" s="229" t="s">
        <v>54</v>
      </c>
      <c r="C37" s="230"/>
      <c r="D37" s="12">
        <f>D10+D32</f>
        <v>92312</v>
      </c>
      <c r="E37" s="12">
        <f>E10+E32</f>
        <v>102362.1</v>
      </c>
    </row>
  </sheetData>
  <sheetProtection/>
  <mergeCells count="7">
    <mergeCell ref="B6:E6"/>
    <mergeCell ref="B7:E7"/>
    <mergeCell ref="B37:C3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23.875" style="0" customWidth="1"/>
    <col min="3" max="3" width="38.75390625" style="0" customWidth="1"/>
    <col min="4" max="4" width="14.75390625" style="0" customWidth="1"/>
  </cols>
  <sheetData>
    <row r="1" spans="2:4" ht="15.75">
      <c r="B1" s="223" t="s">
        <v>69</v>
      </c>
      <c r="C1" s="223"/>
      <c r="D1" s="223"/>
    </row>
    <row r="2" spans="2:4" ht="15.75">
      <c r="B2" s="223" t="s">
        <v>20</v>
      </c>
      <c r="C2" s="223"/>
      <c r="D2" s="223"/>
    </row>
    <row r="3" spans="2:4" ht="15.75">
      <c r="B3" s="223" t="s">
        <v>21</v>
      </c>
      <c r="C3" s="223"/>
      <c r="D3" s="223"/>
    </row>
    <row r="4" spans="2:4" ht="15.75">
      <c r="B4" s="223" t="s">
        <v>823</v>
      </c>
      <c r="C4" s="223"/>
      <c r="D4" s="223"/>
    </row>
    <row r="5" spans="2:4" ht="15.75">
      <c r="B5" s="3"/>
      <c r="C5" s="3"/>
      <c r="D5" s="3"/>
    </row>
    <row r="6" spans="2:4" ht="15.75">
      <c r="B6" s="222" t="s">
        <v>52</v>
      </c>
      <c r="C6" s="222"/>
      <c r="D6" s="222"/>
    </row>
    <row r="7" spans="2:5" ht="14.25" customHeight="1">
      <c r="B7" s="231" t="s">
        <v>108</v>
      </c>
      <c r="C7" s="231"/>
      <c r="D7" s="231"/>
      <c r="E7" s="27"/>
    </row>
    <row r="8" spans="2:4" ht="13.5" customHeight="1">
      <c r="B8" s="231" t="s">
        <v>452</v>
      </c>
      <c r="C8" s="231"/>
      <c r="D8" s="231"/>
    </row>
    <row r="10" spans="2:4" ht="31.5">
      <c r="B10" s="26" t="s">
        <v>110</v>
      </c>
      <c r="C10" s="9" t="s">
        <v>109</v>
      </c>
      <c r="D10" s="6" t="s">
        <v>68</v>
      </c>
    </row>
    <row r="11" spans="2:4" ht="15.75">
      <c r="B11" s="13">
        <v>20000000000000000</v>
      </c>
      <c r="C11" s="14" t="s">
        <v>52</v>
      </c>
      <c r="D11" s="12">
        <f>D12+D14+D15+D13</f>
        <v>8630</v>
      </c>
    </row>
    <row r="12" spans="2:5" ht="63">
      <c r="B12" s="31" t="s">
        <v>806</v>
      </c>
      <c r="C12" s="15" t="s">
        <v>117</v>
      </c>
      <c r="D12" s="178">
        <v>6912.9</v>
      </c>
      <c r="E12" s="186"/>
    </row>
    <row r="13" spans="2:5" ht="157.5">
      <c r="B13" s="206" t="s">
        <v>796</v>
      </c>
      <c r="C13" s="170" t="s">
        <v>797</v>
      </c>
      <c r="D13" s="178">
        <v>687</v>
      </c>
      <c r="E13" s="186"/>
    </row>
    <row r="14" spans="2:5" ht="78.75">
      <c r="B14" s="8" t="s">
        <v>795</v>
      </c>
      <c r="C14" s="15" t="s">
        <v>119</v>
      </c>
      <c r="D14" s="178">
        <v>431.6</v>
      </c>
      <c r="E14" s="188"/>
    </row>
    <row r="15" spans="2:5" ht="63">
      <c r="B15" s="8" t="s">
        <v>794</v>
      </c>
      <c r="C15" s="33" t="s">
        <v>121</v>
      </c>
      <c r="D15" s="178">
        <v>598.5</v>
      </c>
      <c r="E15" s="186"/>
    </row>
  </sheetData>
  <sheetProtection/>
  <mergeCells count="7">
    <mergeCell ref="B6:D6"/>
    <mergeCell ref="B8:D8"/>
    <mergeCell ref="B7:D7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20.625" style="0" customWidth="1"/>
    <col min="2" max="2" width="40.25390625" style="0" customWidth="1"/>
    <col min="3" max="3" width="12.25390625" style="0" customWidth="1"/>
    <col min="4" max="4" width="12.125" style="0" customWidth="1"/>
  </cols>
  <sheetData>
    <row r="1" spans="1:4" ht="15.75">
      <c r="A1" s="223" t="s">
        <v>70</v>
      </c>
      <c r="B1" s="223"/>
      <c r="C1" s="223"/>
      <c r="D1" s="223"/>
    </row>
    <row r="2" spans="1:4" ht="15.75">
      <c r="A2" s="223" t="s">
        <v>20</v>
      </c>
      <c r="B2" s="223"/>
      <c r="C2" s="223"/>
      <c r="D2" s="223"/>
    </row>
    <row r="3" spans="1:4" ht="15.75">
      <c r="A3" s="223" t="s">
        <v>21</v>
      </c>
      <c r="B3" s="223"/>
      <c r="C3" s="223"/>
      <c r="D3" s="223"/>
    </row>
    <row r="4" spans="1:4" ht="15.75">
      <c r="A4" s="223" t="s">
        <v>823</v>
      </c>
      <c r="B4" s="223"/>
      <c r="C4" s="223"/>
      <c r="D4" s="223"/>
    </row>
    <row r="5" spans="1:4" ht="15.75">
      <c r="A5" s="3"/>
      <c r="B5" s="3"/>
      <c r="C5" s="3"/>
      <c r="D5" s="3"/>
    </row>
    <row r="6" spans="1:4" ht="15.75">
      <c r="A6" s="222" t="s">
        <v>52</v>
      </c>
      <c r="B6" s="222"/>
      <c r="C6" s="222"/>
      <c r="D6" s="222"/>
    </row>
    <row r="7" spans="1:4" ht="15.75">
      <c r="A7" s="231" t="s">
        <v>108</v>
      </c>
      <c r="B7" s="231"/>
      <c r="C7" s="231"/>
      <c r="D7" s="231"/>
    </row>
    <row r="8" spans="1:4" ht="15.75">
      <c r="A8" s="231" t="s">
        <v>453</v>
      </c>
      <c r="B8" s="231"/>
      <c r="C8" s="231"/>
      <c r="D8" s="231"/>
    </row>
    <row r="10" spans="1:4" ht="47.25">
      <c r="A10" s="26" t="s">
        <v>110</v>
      </c>
      <c r="B10" s="9" t="s">
        <v>109</v>
      </c>
      <c r="C10" s="6" t="s">
        <v>426</v>
      </c>
      <c r="D10" s="6" t="s">
        <v>454</v>
      </c>
    </row>
    <row r="11" spans="1:4" ht="15" customHeight="1">
      <c r="A11" s="13">
        <v>20000000000000000</v>
      </c>
      <c r="B11" s="14" t="s">
        <v>52</v>
      </c>
      <c r="C11" s="12">
        <f>C12+C13+C14</f>
        <v>8230.1</v>
      </c>
      <c r="D11" s="12">
        <f>D12+D13+D14</f>
        <v>8734.2</v>
      </c>
    </row>
    <row r="12" spans="1:4" ht="63">
      <c r="A12" s="31" t="s">
        <v>141</v>
      </c>
      <c r="B12" s="15" t="s">
        <v>117</v>
      </c>
      <c r="C12" s="16">
        <f>'Прил.4 Доходы 17-18'!D33</f>
        <v>7200</v>
      </c>
      <c r="D12" s="22">
        <f>'Прил.4 Доходы 17-18'!E33</f>
        <v>7704</v>
      </c>
    </row>
    <row r="13" spans="1:4" ht="78.75">
      <c r="A13" s="8" t="s">
        <v>118</v>
      </c>
      <c r="B13" s="15" t="s">
        <v>119</v>
      </c>
      <c r="C13" s="178">
        <v>431.6</v>
      </c>
      <c r="D13" s="178">
        <v>431.6</v>
      </c>
    </row>
    <row r="14" spans="1:4" ht="63">
      <c r="A14" s="8" t="s">
        <v>120</v>
      </c>
      <c r="B14" s="33" t="s">
        <v>121</v>
      </c>
      <c r="C14" s="178">
        <v>598.5</v>
      </c>
      <c r="D14" s="178">
        <v>598.6</v>
      </c>
    </row>
  </sheetData>
  <sheetProtection/>
  <mergeCells count="7">
    <mergeCell ref="A6:D6"/>
    <mergeCell ref="A7:D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1"/>
  <sheetViews>
    <sheetView zoomScale="110" zoomScaleNormal="110" workbookViewId="0" topLeftCell="A1">
      <selection activeCell="A4" sqref="A4:E4"/>
    </sheetView>
  </sheetViews>
  <sheetFormatPr defaultColWidth="9.00390625" defaultRowHeight="12.75"/>
  <cols>
    <col min="1" max="1" width="89.375" style="0" customWidth="1"/>
    <col min="2" max="2" width="17.875" style="0" customWidth="1"/>
    <col min="5" max="5" width="12.375" style="0" customWidth="1"/>
    <col min="7" max="7" width="21.375" style="0" customWidth="1"/>
  </cols>
  <sheetData>
    <row r="1" spans="1:5" ht="15.75">
      <c r="A1" s="223" t="s">
        <v>86</v>
      </c>
      <c r="B1" s="223"/>
      <c r="C1" s="223"/>
      <c r="D1" s="223"/>
      <c r="E1" s="223"/>
    </row>
    <row r="2" spans="1:5" ht="15.75">
      <c r="A2" s="223" t="s">
        <v>20</v>
      </c>
      <c r="B2" s="223"/>
      <c r="C2" s="223"/>
      <c r="D2" s="223"/>
      <c r="E2" s="223"/>
    </row>
    <row r="3" spans="1:5" ht="13.5" customHeight="1">
      <c r="A3" s="223" t="s">
        <v>21</v>
      </c>
      <c r="B3" s="223"/>
      <c r="C3" s="223"/>
      <c r="D3" s="223"/>
      <c r="E3" s="223"/>
    </row>
    <row r="4" spans="1:5" ht="15.75">
      <c r="A4" s="223" t="s">
        <v>823</v>
      </c>
      <c r="B4" s="223"/>
      <c r="C4" s="223"/>
      <c r="D4" s="223"/>
      <c r="E4" s="223"/>
    </row>
    <row r="6" spans="1:5" ht="103.5" customHeight="1">
      <c r="A6" s="232" t="s">
        <v>584</v>
      </c>
      <c r="B6" s="232"/>
      <c r="C6" s="232"/>
      <c r="D6" s="232"/>
      <c r="E6" s="232"/>
    </row>
    <row r="8" spans="1:5" ht="31.5">
      <c r="A8" s="47" t="s">
        <v>34</v>
      </c>
      <c r="B8" s="46" t="s">
        <v>146</v>
      </c>
      <c r="C8" s="46" t="s">
        <v>147</v>
      </c>
      <c r="D8" s="46" t="s">
        <v>148</v>
      </c>
      <c r="E8" s="46" t="s">
        <v>149</v>
      </c>
    </row>
    <row r="9" spans="1:5" ht="46.5" customHeight="1">
      <c r="A9" s="45" t="s">
        <v>440</v>
      </c>
      <c r="B9" s="101" t="s">
        <v>590</v>
      </c>
      <c r="C9" s="101"/>
      <c r="D9" s="102"/>
      <c r="E9" s="172">
        <f>E11+E15+E19+E26+E30+E36</f>
        <v>8891</v>
      </c>
    </row>
    <row r="10" spans="1:5" ht="18" customHeight="1">
      <c r="A10" s="57" t="s">
        <v>587</v>
      </c>
      <c r="B10" s="105" t="s">
        <v>588</v>
      </c>
      <c r="C10" s="101"/>
      <c r="D10" s="102"/>
      <c r="E10" s="90">
        <f>E11</f>
        <v>375</v>
      </c>
    </row>
    <row r="11" spans="1:5" ht="31.5">
      <c r="A11" s="57" t="s">
        <v>183</v>
      </c>
      <c r="B11" s="105" t="s">
        <v>592</v>
      </c>
      <c r="C11" s="105"/>
      <c r="D11" s="106"/>
      <c r="E11" s="61">
        <f>E12</f>
        <v>375</v>
      </c>
    </row>
    <row r="12" spans="1:5" ht="31.5">
      <c r="A12" s="138" t="s">
        <v>778</v>
      </c>
      <c r="B12" s="105" t="s">
        <v>592</v>
      </c>
      <c r="C12" s="105">
        <v>240</v>
      </c>
      <c r="D12" s="106"/>
      <c r="E12" s="61">
        <f>E13</f>
        <v>375</v>
      </c>
    </row>
    <row r="13" spans="1:5" ht="15.75">
      <c r="A13" s="57" t="s">
        <v>3</v>
      </c>
      <c r="B13" s="105" t="s">
        <v>592</v>
      </c>
      <c r="C13" s="105">
        <v>240</v>
      </c>
      <c r="D13" s="106" t="s">
        <v>14</v>
      </c>
      <c r="E13" s="61">
        <v>375</v>
      </c>
    </row>
    <row r="14" spans="1:5" ht="15.75">
      <c r="A14" s="57" t="s">
        <v>589</v>
      </c>
      <c r="B14" s="105" t="s">
        <v>591</v>
      </c>
      <c r="C14" s="105"/>
      <c r="D14" s="106"/>
      <c r="E14" s="61">
        <f>E15</f>
        <v>2800</v>
      </c>
    </row>
    <row r="15" spans="1:5" ht="15.75">
      <c r="A15" s="57" t="s">
        <v>186</v>
      </c>
      <c r="B15" s="105" t="s">
        <v>593</v>
      </c>
      <c r="C15" s="105"/>
      <c r="D15" s="106"/>
      <c r="E15" s="61">
        <f>E16</f>
        <v>2800</v>
      </c>
    </row>
    <row r="16" spans="1:5" ht="31.5">
      <c r="A16" s="138" t="s">
        <v>778</v>
      </c>
      <c r="B16" s="105" t="s">
        <v>593</v>
      </c>
      <c r="C16" s="105">
        <v>240</v>
      </c>
      <c r="D16" s="106"/>
      <c r="E16" s="61">
        <f>E17</f>
        <v>2800</v>
      </c>
    </row>
    <row r="17" spans="1:5" ht="15.75">
      <c r="A17" s="2" t="s">
        <v>6</v>
      </c>
      <c r="B17" s="105" t="s">
        <v>593</v>
      </c>
      <c r="C17" s="105">
        <v>240</v>
      </c>
      <c r="D17" s="106" t="s">
        <v>17</v>
      </c>
      <c r="E17" s="61">
        <v>2800</v>
      </c>
    </row>
    <row r="18" spans="1:5" ht="31.5">
      <c r="A18" s="2" t="s">
        <v>594</v>
      </c>
      <c r="B18" s="105" t="s">
        <v>595</v>
      </c>
      <c r="C18" s="105"/>
      <c r="D18" s="106"/>
      <c r="E18" s="61">
        <f>E19+E26</f>
        <v>3458</v>
      </c>
    </row>
    <row r="19" spans="1:5" ht="31.5">
      <c r="A19" s="57" t="s">
        <v>188</v>
      </c>
      <c r="B19" s="105" t="s">
        <v>596</v>
      </c>
      <c r="C19" s="105"/>
      <c r="D19" s="106"/>
      <c r="E19" s="61">
        <f>E20+E22+E24</f>
        <v>1808</v>
      </c>
    </row>
    <row r="20" spans="1:5" ht="31.5" hidden="1">
      <c r="A20" s="63" t="s">
        <v>169</v>
      </c>
      <c r="B20" s="105" t="s">
        <v>409</v>
      </c>
      <c r="C20" s="107">
        <v>244</v>
      </c>
      <c r="D20" s="108"/>
      <c r="E20" s="61">
        <f>E21</f>
        <v>0</v>
      </c>
    </row>
    <row r="21" spans="1:5" ht="15.75" hidden="1">
      <c r="A21" s="63" t="s">
        <v>3</v>
      </c>
      <c r="B21" s="105" t="s">
        <v>409</v>
      </c>
      <c r="C21" s="107">
        <v>244</v>
      </c>
      <c r="D21" s="108" t="s">
        <v>14</v>
      </c>
      <c r="E21" s="61">
        <v>0</v>
      </c>
    </row>
    <row r="22" spans="1:5" ht="31.5" hidden="1">
      <c r="A22" s="11" t="s">
        <v>191</v>
      </c>
      <c r="B22" s="105" t="s">
        <v>409</v>
      </c>
      <c r="C22" s="107">
        <v>243</v>
      </c>
      <c r="D22" s="108"/>
      <c r="E22" s="61">
        <f>E23</f>
        <v>0</v>
      </c>
    </row>
    <row r="23" spans="1:5" ht="15.75" hidden="1">
      <c r="A23" s="63" t="s">
        <v>5</v>
      </c>
      <c r="B23" s="105" t="s">
        <v>409</v>
      </c>
      <c r="C23" s="107">
        <v>243</v>
      </c>
      <c r="D23" s="108" t="s">
        <v>16</v>
      </c>
      <c r="E23" s="61">
        <v>0</v>
      </c>
    </row>
    <row r="24" spans="1:5" ht="15.75">
      <c r="A24" s="11" t="s">
        <v>780</v>
      </c>
      <c r="B24" s="105" t="s">
        <v>596</v>
      </c>
      <c r="C24" s="107">
        <v>410</v>
      </c>
      <c r="D24" s="108"/>
      <c r="E24" s="61">
        <f>E25</f>
        <v>1808</v>
      </c>
    </row>
    <row r="25" spans="1:5" ht="15.75">
      <c r="A25" s="63" t="s">
        <v>5</v>
      </c>
      <c r="B25" s="105" t="s">
        <v>596</v>
      </c>
      <c r="C25" s="107">
        <v>410</v>
      </c>
      <c r="D25" s="108" t="s">
        <v>16</v>
      </c>
      <c r="E25" s="61">
        <v>1808</v>
      </c>
    </row>
    <row r="26" spans="1:5" ht="31.5">
      <c r="A26" s="57" t="s">
        <v>192</v>
      </c>
      <c r="B26" s="105" t="s">
        <v>597</v>
      </c>
      <c r="C26" s="105"/>
      <c r="D26" s="106"/>
      <c r="E26" s="61">
        <f>E27</f>
        <v>1650</v>
      </c>
    </row>
    <row r="27" spans="1:5" ht="31.5">
      <c r="A27" s="138" t="s">
        <v>778</v>
      </c>
      <c r="B27" s="105" t="s">
        <v>597</v>
      </c>
      <c r="C27" s="105">
        <v>240</v>
      </c>
      <c r="D27" s="106"/>
      <c r="E27" s="61">
        <f>E28</f>
        <v>1650</v>
      </c>
    </row>
    <row r="28" spans="1:5" ht="15.75">
      <c r="A28" s="57" t="s">
        <v>5</v>
      </c>
      <c r="B28" s="105" t="s">
        <v>597</v>
      </c>
      <c r="C28" s="105">
        <v>240</v>
      </c>
      <c r="D28" s="106" t="s">
        <v>16</v>
      </c>
      <c r="E28" s="61">
        <v>1650</v>
      </c>
    </row>
    <row r="29" spans="1:5" ht="18" customHeight="1" hidden="1">
      <c r="A29" s="2" t="s">
        <v>598</v>
      </c>
      <c r="B29" s="105" t="s">
        <v>599</v>
      </c>
      <c r="C29" s="105"/>
      <c r="D29" s="106"/>
      <c r="E29" s="61">
        <f>E30</f>
        <v>0</v>
      </c>
    </row>
    <row r="30" spans="1:5" ht="17.25" customHeight="1" hidden="1">
      <c r="A30" s="57" t="s">
        <v>193</v>
      </c>
      <c r="B30" s="105" t="s">
        <v>600</v>
      </c>
      <c r="C30" s="105"/>
      <c r="D30" s="106"/>
      <c r="E30" s="61">
        <f>E31+E33</f>
        <v>0</v>
      </c>
    </row>
    <row r="31" spans="1:5" ht="31.5" hidden="1">
      <c r="A31" s="2" t="s">
        <v>194</v>
      </c>
      <c r="B31" s="105" t="s">
        <v>411</v>
      </c>
      <c r="C31" s="105">
        <v>810</v>
      </c>
      <c r="D31" s="106"/>
      <c r="E31" s="61">
        <f>E32</f>
        <v>0</v>
      </c>
    </row>
    <row r="32" spans="1:5" ht="15.75" hidden="1">
      <c r="A32" s="2" t="s">
        <v>4</v>
      </c>
      <c r="B32" s="105" t="s">
        <v>411</v>
      </c>
      <c r="C32" s="105">
        <v>810</v>
      </c>
      <c r="D32" s="106" t="s">
        <v>15</v>
      </c>
      <c r="E32" s="61">
        <v>0</v>
      </c>
    </row>
    <row r="33" spans="1:5" ht="31.5" hidden="1">
      <c r="A33" s="138" t="s">
        <v>778</v>
      </c>
      <c r="B33" s="105" t="s">
        <v>600</v>
      </c>
      <c r="C33" s="105">
        <v>240</v>
      </c>
      <c r="D33" s="106"/>
      <c r="E33" s="61">
        <f>E34</f>
        <v>0</v>
      </c>
    </row>
    <row r="34" spans="1:5" ht="15.75" hidden="1">
      <c r="A34" s="2" t="s">
        <v>6</v>
      </c>
      <c r="B34" s="105" t="s">
        <v>600</v>
      </c>
      <c r="C34" s="105">
        <v>240</v>
      </c>
      <c r="D34" s="106" t="s">
        <v>17</v>
      </c>
      <c r="E34" s="61">
        <v>0</v>
      </c>
    </row>
    <row r="35" spans="1:5" ht="15.75">
      <c r="A35" s="2" t="s">
        <v>602</v>
      </c>
      <c r="B35" s="105" t="s">
        <v>601</v>
      </c>
      <c r="C35" s="105"/>
      <c r="D35" s="106"/>
      <c r="E35" s="61">
        <f>E36</f>
        <v>2258</v>
      </c>
    </row>
    <row r="36" spans="1:5" ht="31.5">
      <c r="A36" s="2" t="s">
        <v>195</v>
      </c>
      <c r="B36" s="105" t="s">
        <v>603</v>
      </c>
      <c r="C36" s="105"/>
      <c r="D36" s="106"/>
      <c r="E36" s="61">
        <f>E37</f>
        <v>2258</v>
      </c>
    </row>
    <row r="37" spans="1:5" ht="31.5">
      <c r="A37" s="138" t="s">
        <v>778</v>
      </c>
      <c r="B37" s="105" t="s">
        <v>603</v>
      </c>
      <c r="C37" s="105">
        <v>240</v>
      </c>
      <c r="D37" s="106"/>
      <c r="E37" s="61">
        <f>E38</f>
        <v>2258</v>
      </c>
    </row>
    <row r="38" spans="1:5" ht="15.75">
      <c r="A38" s="2" t="s">
        <v>4</v>
      </c>
      <c r="B38" s="105" t="s">
        <v>603</v>
      </c>
      <c r="C38" s="105">
        <v>240</v>
      </c>
      <c r="D38" s="106" t="s">
        <v>15</v>
      </c>
      <c r="E38" s="61">
        <v>2258</v>
      </c>
    </row>
    <row r="39" spans="1:5" ht="47.25">
      <c r="A39" s="92" t="s">
        <v>441</v>
      </c>
      <c r="B39" s="101" t="s">
        <v>614</v>
      </c>
      <c r="C39" s="101"/>
      <c r="D39" s="102"/>
      <c r="E39" s="172">
        <f>E40+E66+E81+E105+E125+E137</f>
        <v>3797.9</v>
      </c>
    </row>
    <row r="40" spans="1:5" ht="48" customHeight="1">
      <c r="A40" s="91" t="s">
        <v>200</v>
      </c>
      <c r="B40" s="103" t="s">
        <v>605</v>
      </c>
      <c r="C40" s="103"/>
      <c r="D40" s="104"/>
      <c r="E40" s="197">
        <f>E42+E48+E51+E55+E60+E63</f>
        <v>1797.4</v>
      </c>
    </row>
    <row r="41" spans="1:5" ht="33.75" customHeight="1">
      <c r="A41" s="2" t="s">
        <v>608</v>
      </c>
      <c r="B41" s="105" t="s">
        <v>604</v>
      </c>
      <c r="C41" s="105"/>
      <c r="D41" s="106"/>
      <c r="E41" s="61">
        <f>E42</f>
        <v>1577.4</v>
      </c>
    </row>
    <row r="42" spans="1:5" ht="31.5">
      <c r="A42" s="57" t="s">
        <v>203</v>
      </c>
      <c r="B42" s="105" t="s">
        <v>606</v>
      </c>
      <c r="C42" s="105"/>
      <c r="D42" s="106"/>
      <c r="E42" s="61">
        <f>E43+E45</f>
        <v>1577.4</v>
      </c>
    </row>
    <row r="43" spans="1:5" ht="31.5">
      <c r="A43" s="138" t="s">
        <v>778</v>
      </c>
      <c r="B43" s="105" t="s">
        <v>606</v>
      </c>
      <c r="C43" s="105">
        <v>240</v>
      </c>
      <c r="D43" s="106"/>
      <c r="E43" s="61">
        <f>E44</f>
        <v>1557.4</v>
      </c>
    </row>
    <row r="44" spans="1:5" ht="15.75">
      <c r="A44" s="51" t="s">
        <v>2</v>
      </c>
      <c r="B44" s="105" t="s">
        <v>606</v>
      </c>
      <c r="C44" s="105">
        <v>240</v>
      </c>
      <c r="D44" s="106" t="s">
        <v>30</v>
      </c>
      <c r="E44" s="61">
        <v>1557.4</v>
      </c>
    </row>
    <row r="45" spans="1:5" ht="15.75">
      <c r="A45" s="2" t="s">
        <v>205</v>
      </c>
      <c r="B45" s="105" t="s">
        <v>606</v>
      </c>
      <c r="C45" s="105">
        <v>350</v>
      </c>
      <c r="D45" s="106"/>
      <c r="E45" s="61">
        <f>E46</f>
        <v>20</v>
      </c>
    </row>
    <row r="46" spans="1:5" ht="15.75">
      <c r="A46" s="51" t="s">
        <v>2</v>
      </c>
      <c r="B46" s="105" t="s">
        <v>606</v>
      </c>
      <c r="C46" s="105">
        <v>350</v>
      </c>
      <c r="D46" s="106" t="s">
        <v>30</v>
      </c>
      <c r="E46" s="61">
        <v>20</v>
      </c>
    </row>
    <row r="47" spans="1:5" ht="16.5" customHeight="1">
      <c r="A47" s="2" t="s">
        <v>609</v>
      </c>
      <c r="B47" s="105" t="s">
        <v>610</v>
      </c>
      <c r="C47" s="105"/>
      <c r="D47" s="106"/>
      <c r="E47" s="61">
        <f>E48</f>
        <v>140</v>
      </c>
    </row>
    <row r="48" spans="1:5" ht="15.75">
      <c r="A48" s="57" t="s">
        <v>206</v>
      </c>
      <c r="B48" s="105" t="s">
        <v>607</v>
      </c>
      <c r="C48" s="105"/>
      <c r="D48" s="106"/>
      <c r="E48" s="61">
        <f>E49</f>
        <v>140</v>
      </c>
    </row>
    <row r="49" spans="1:5" ht="31.5">
      <c r="A49" s="138" t="s">
        <v>778</v>
      </c>
      <c r="B49" s="105" t="s">
        <v>607</v>
      </c>
      <c r="C49" s="105">
        <v>240</v>
      </c>
      <c r="D49" s="106"/>
      <c r="E49" s="61">
        <f>E50</f>
        <v>140</v>
      </c>
    </row>
    <row r="50" spans="1:5" ht="15.75">
      <c r="A50" s="51" t="s">
        <v>2</v>
      </c>
      <c r="B50" s="105" t="s">
        <v>607</v>
      </c>
      <c r="C50" s="105">
        <v>240</v>
      </c>
      <c r="D50" s="106" t="s">
        <v>30</v>
      </c>
      <c r="E50" s="61">
        <v>140</v>
      </c>
    </row>
    <row r="51" spans="1:5" ht="15.75" hidden="1">
      <c r="A51" s="57" t="s">
        <v>208</v>
      </c>
      <c r="B51" s="105" t="s">
        <v>209</v>
      </c>
      <c r="C51" s="105"/>
      <c r="D51" s="106"/>
      <c r="E51" s="61">
        <f>E52</f>
        <v>0</v>
      </c>
    </row>
    <row r="52" spans="1:5" ht="31.5" hidden="1">
      <c r="A52" s="51" t="s">
        <v>169</v>
      </c>
      <c r="B52" s="105" t="s">
        <v>209</v>
      </c>
      <c r="C52" s="105">
        <v>244</v>
      </c>
      <c r="D52" s="106"/>
      <c r="E52" s="61">
        <f>E53</f>
        <v>0</v>
      </c>
    </row>
    <row r="53" spans="1:5" ht="15.75" hidden="1">
      <c r="A53" s="51" t="s">
        <v>2</v>
      </c>
      <c r="B53" s="105" t="s">
        <v>209</v>
      </c>
      <c r="C53" s="105">
        <v>244</v>
      </c>
      <c r="D53" s="106" t="s">
        <v>30</v>
      </c>
      <c r="E53" s="61">
        <v>0</v>
      </c>
    </row>
    <row r="54" spans="1:5" ht="15.75">
      <c r="A54" s="2" t="s">
        <v>611</v>
      </c>
      <c r="B54" s="105" t="s">
        <v>612</v>
      </c>
      <c r="C54" s="105"/>
      <c r="D54" s="106"/>
      <c r="E54" s="61">
        <f>E55</f>
        <v>80</v>
      </c>
    </row>
    <row r="55" spans="1:5" ht="15.75">
      <c r="A55" s="57" t="s">
        <v>210</v>
      </c>
      <c r="B55" s="105" t="s">
        <v>613</v>
      </c>
      <c r="C55" s="105"/>
      <c r="D55" s="106"/>
      <c r="E55" s="61">
        <f>E58</f>
        <v>80</v>
      </c>
    </row>
    <row r="56" spans="1:5" ht="15.75" hidden="1">
      <c r="A56" s="2" t="s">
        <v>205</v>
      </c>
      <c r="B56" s="105" t="s">
        <v>211</v>
      </c>
      <c r="C56" s="105">
        <v>350</v>
      </c>
      <c r="D56" s="106"/>
      <c r="E56" s="61">
        <f>E57</f>
        <v>0</v>
      </c>
    </row>
    <row r="57" spans="1:5" ht="15.75" hidden="1">
      <c r="A57" s="51" t="s">
        <v>2</v>
      </c>
      <c r="B57" s="105" t="s">
        <v>211</v>
      </c>
      <c r="C57" s="105">
        <v>350</v>
      </c>
      <c r="D57" s="106" t="s">
        <v>30</v>
      </c>
      <c r="E57" s="61">
        <v>0</v>
      </c>
    </row>
    <row r="58" spans="1:5" ht="31.5">
      <c r="A58" s="138" t="s">
        <v>778</v>
      </c>
      <c r="B58" s="105" t="s">
        <v>613</v>
      </c>
      <c r="C58" s="105">
        <v>240</v>
      </c>
      <c r="D58" s="106"/>
      <c r="E58" s="61">
        <f>E59</f>
        <v>80</v>
      </c>
    </row>
    <row r="59" spans="1:5" ht="15.75">
      <c r="A59" s="51" t="s">
        <v>6</v>
      </c>
      <c r="B59" s="105" t="s">
        <v>613</v>
      </c>
      <c r="C59" s="105">
        <v>240</v>
      </c>
      <c r="D59" s="106" t="s">
        <v>17</v>
      </c>
      <c r="E59" s="61">
        <v>80</v>
      </c>
    </row>
    <row r="60" spans="1:5" ht="15.75" hidden="1">
      <c r="A60" s="57" t="s">
        <v>212</v>
      </c>
      <c r="B60" s="105" t="s">
        <v>213</v>
      </c>
      <c r="C60" s="105"/>
      <c r="D60" s="106"/>
      <c r="E60" s="61">
        <f>E61</f>
        <v>0</v>
      </c>
    </row>
    <row r="61" spans="1:5" ht="31.5" hidden="1">
      <c r="A61" s="51" t="s">
        <v>169</v>
      </c>
      <c r="B61" s="105" t="s">
        <v>213</v>
      </c>
      <c r="C61" s="105">
        <v>244</v>
      </c>
      <c r="D61" s="106"/>
      <c r="E61" s="61">
        <f>E62</f>
        <v>0</v>
      </c>
    </row>
    <row r="62" spans="1:5" ht="15.75" hidden="1">
      <c r="A62" s="51" t="s">
        <v>2</v>
      </c>
      <c r="B62" s="105" t="s">
        <v>213</v>
      </c>
      <c r="C62" s="105">
        <v>244</v>
      </c>
      <c r="D62" s="106" t="s">
        <v>30</v>
      </c>
      <c r="E62" s="61">
        <v>0</v>
      </c>
    </row>
    <row r="63" spans="1:5" ht="15.75" hidden="1">
      <c r="A63" s="57" t="s">
        <v>214</v>
      </c>
      <c r="B63" s="105" t="s">
        <v>215</v>
      </c>
      <c r="C63" s="105"/>
      <c r="D63" s="106"/>
      <c r="E63" s="61">
        <f>E64</f>
        <v>0</v>
      </c>
    </row>
    <row r="64" spans="1:5" ht="31.5" hidden="1">
      <c r="A64" s="51" t="s">
        <v>169</v>
      </c>
      <c r="B64" s="105" t="s">
        <v>215</v>
      </c>
      <c r="C64" s="105">
        <v>244</v>
      </c>
      <c r="D64" s="106"/>
      <c r="E64" s="61">
        <f>E65</f>
        <v>0</v>
      </c>
    </row>
    <row r="65" spans="1:5" ht="15.75" hidden="1">
      <c r="A65" s="51" t="s">
        <v>2</v>
      </c>
      <c r="B65" s="105" t="s">
        <v>215</v>
      </c>
      <c r="C65" s="105">
        <v>244</v>
      </c>
      <c r="D65" s="106" t="s">
        <v>30</v>
      </c>
      <c r="E65" s="61">
        <v>0</v>
      </c>
    </row>
    <row r="66" spans="1:5" ht="47.25">
      <c r="A66" s="91" t="s">
        <v>442</v>
      </c>
      <c r="B66" s="103" t="s">
        <v>616</v>
      </c>
      <c r="C66" s="105"/>
      <c r="D66" s="106"/>
      <c r="E66" s="197">
        <f>E68+E74+E78</f>
        <v>485</v>
      </c>
    </row>
    <row r="67" spans="1:5" ht="15.75">
      <c r="A67" s="2" t="s">
        <v>615</v>
      </c>
      <c r="B67" s="105" t="s">
        <v>619</v>
      </c>
      <c r="C67" s="105"/>
      <c r="D67" s="106"/>
      <c r="E67" s="61">
        <f>E68</f>
        <v>420</v>
      </c>
    </row>
    <row r="68" spans="1:5" ht="15.75">
      <c r="A68" s="57" t="s">
        <v>218</v>
      </c>
      <c r="B68" s="105" t="s">
        <v>620</v>
      </c>
      <c r="C68" s="105"/>
      <c r="D68" s="106"/>
      <c r="E68" s="61">
        <f>E69+E71</f>
        <v>420</v>
      </c>
    </row>
    <row r="69" spans="1:5" ht="31.5">
      <c r="A69" s="138" t="s">
        <v>778</v>
      </c>
      <c r="B69" s="105" t="s">
        <v>620</v>
      </c>
      <c r="C69" s="105">
        <v>240</v>
      </c>
      <c r="D69" s="106"/>
      <c r="E69" s="61">
        <f>E70</f>
        <v>420</v>
      </c>
    </row>
    <row r="70" spans="1:5" ht="15.75">
      <c r="A70" s="9" t="s">
        <v>31</v>
      </c>
      <c r="B70" s="105" t="s">
        <v>620</v>
      </c>
      <c r="C70" s="105">
        <v>240</v>
      </c>
      <c r="D70" s="106" t="s">
        <v>32</v>
      </c>
      <c r="E70" s="61">
        <v>420</v>
      </c>
    </row>
    <row r="71" spans="1:5" ht="15.75" hidden="1">
      <c r="A71" s="2" t="s">
        <v>220</v>
      </c>
      <c r="B71" s="105" t="s">
        <v>219</v>
      </c>
      <c r="C71" s="105">
        <v>852</v>
      </c>
      <c r="D71" s="106"/>
      <c r="E71" s="61">
        <f>E72</f>
        <v>0</v>
      </c>
    </row>
    <row r="72" spans="1:5" ht="15.75" hidden="1">
      <c r="A72" s="9" t="s">
        <v>31</v>
      </c>
      <c r="B72" s="105" t="s">
        <v>219</v>
      </c>
      <c r="C72" s="105">
        <v>852</v>
      </c>
      <c r="D72" s="106" t="s">
        <v>32</v>
      </c>
      <c r="E72" s="61">
        <v>0</v>
      </c>
    </row>
    <row r="73" spans="1:5" ht="15.75">
      <c r="A73" s="2" t="s">
        <v>770</v>
      </c>
      <c r="B73" s="105" t="s">
        <v>617</v>
      </c>
      <c r="C73" s="105"/>
      <c r="D73" s="106"/>
      <c r="E73" s="61">
        <f>E74</f>
        <v>20</v>
      </c>
    </row>
    <row r="74" spans="1:5" ht="15.75">
      <c r="A74" s="57" t="s">
        <v>771</v>
      </c>
      <c r="B74" s="105" t="s">
        <v>621</v>
      </c>
      <c r="C74" s="105"/>
      <c r="D74" s="106"/>
      <c r="E74" s="61">
        <f>E75</f>
        <v>20</v>
      </c>
    </row>
    <row r="75" spans="1:5" ht="31.5">
      <c r="A75" s="138" t="s">
        <v>778</v>
      </c>
      <c r="B75" s="105" t="s">
        <v>621</v>
      </c>
      <c r="C75" s="105">
        <v>240</v>
      </c>
      <c r="D75" s="106"/>
      <c r="E75" s="61">
        <f>E76</f>
        <v>20</v>
      </c>
    </row>
    <row r="76" spans="1:5" ht="15.75">
      <c r="A76" s="9" t="s">
        <v>31</v>
      </c>
      <c r="B76" s="105" t="s">
        <v>621</v>
      </c>
      <c r="C76" s="105">
        <v>240</v>
      </c>
      <c r="D76" s="106" t="s">
        <v>32</v>
      </c>
      <c r="E76" s="61">
        <v>20</v>
      </c>
    </row>
    <row r="77" spans="1:5" ht="31.5">
      <c r="A77" s="2" t="s">
        <v>822</v>
      </c>
      <c r="B77" s="105" t="s">
        <v>618</v>
      </c>
      <c r="C77" s="105"/>
      <c r="D77" s="106"/>
      <c r="E77" s="61">
        <f>E78</f>
        <v>45</v>
      </c>
    </row>
    <row r="78" spans="1:5" ht="15.75">
      <c r="A78" s="57" t="s">
        <v>756</v>
      </c>
      <c r="B78" s="105" t="s">
        <v>622</v>
      </c>
      <c r="C78" s="105"/>
      <c r="D78" s="106"/>
      <c r="E78" s="61">
        <f>E79</f>
        <v>45</v>
      </c>
    </row>
    <row r="79" spans="1:5" ht="31.5">
      <c r="A79" s="138" t="s">
        <v>778</v>
      </c>
      <c r="B79" s="105" t="s">
        <v>622</v>
      </c>
      <c r="C79" s="105">
        <v>240</v>
      </c>
      <c r="D79" s="106"/>
      <c r="E79" s="61">
        <f>E80</f>
        <v>45</v>
      </c>
    </row>
    <row r="80" spans="1:5" ht="15.75">
      <c r="A80" s="9" t="s">
        <v>31</v>
      </c>
      <c r="B80" s="105" t="s">
        <v>622</v>
      </c>
      <c r="C80" s="105">
        <v>240</v>
      </c>
      <c r="D80" s="106" t="s">
        <v>32</v>
      </c>
      <c r="E80" s="61">
        <v>45</v>
      </c>
    </row>
    <row r="81" spans="1:5" ht="47.25">
      <c r="A81" s="91" t="s">
        <v>224</v>
      </c>
      <c r="B81" s="103" t="s">
        <v>626</v>
      </c>
      <c r="C81" s="103"/>
      <c r="D81" s="104"/>
      <c r="E81" s="197">
        <f>E83+E87+E93+E98+E102</f>
        <v>989</v>
      </c>
    </row>
    <row r="82" spans="1:5" ht="31.5">
      <c r="A82" s="2" t="s">
        <v>623</v>
      </c>
      <c r="B82" s="105" t="s">
        <v>627</v>
      </c>
      <c r="C82" s="103"/>
      <c r="D82" s="104"/>
      <c r="E82" s="197">
        <f>E83</f>
        <v>40</v>
      </c>
    </row>
    <row r="83" spans="1:5" ht="31.5">
      <c r="A83" s="57" t="s">
        <v>227</v>
      </c>
      <c r="B83" s="105" t="s">
        <v>628</v>
      </c>
      <c r="C83" s="105"/>
      <c r="D83" s="106"/>
      <c r="E83" s="61">
        <f>E84</f>
        <v>40</v>
      </c>
    </row>
    <row r="84" spans="1:5" ht="31.5">
      <c r="A84" s="138" t="s">
        <v>778</v>
      </c>
      <c r="B84" s="105" t="s">
        <v>628</v>
      </c>
      <c r="C84" s="105">
        <v>240</v>
      </c>
      <c r="D84" s="106"/>
      <c r="E84" s="61">
        <f>E85</f>
        <v>40</v>
      </c>
    </row>
    <row r="85" spans="1:5" ht="15.75">
      <c r="A85" s="57" t="s">
        <v>28</v>
      </c>
      <c r="B85" s="105" t="s">
        <v>628</v>
      </c>
      <c r="C85" s="105">
        <v>240</v>
      </c>
      <c r="D85" s="106" t="s">
        <v>18</v>
      </c>
      <c r="E85" s="61">
        <v>40</v>
      </c>
    </row>
    <row r="86" spans="1:5" ht="47.25">
      <c r="A86" s="2" t="s">
        <v>624</v>
      </c>
      <c r="B86" s="105" t="s">
        <v>629</v>
      </c>
      <c r="C86" s="105"/>
      <c r="D86" s="106"/>
      <c r="E86" s="61">
        <f>E87</f>
        <v>220</v>
      </c>
    </row>
    <row r="87" spans="1:5" ht="47.25">
      <c r="A87" s="57" t="s">
        <v>229</v>
      </c>
      <c r="B87" s="105" t="s">
        <v>630</v>
      </c>
      <c r="C87" s="105"/>
      <c r="D87" s="106"/>
      <c r="E87" s="61">
        <f>E88+E90</f>
        <v>220</v>
      </c>
    </row>
    <row r="88" spans="1:5" ht="15.75" hidden="1">
      <c r="A88" s="2" t="s">
        <v>231</v>
      </c>
      <c r="B88" s="105" t="s">
        <v>230</v>
      </c>
      <c r="C88" s="105">
        <v>111</v>
      </c>
      <c r="D88" s="106"/>
      <c r="E88" s="61">
        <f>E89</f>
        <v>0</v>
      </c>
    </row>
    <row r="89" spans="1:5" ht="15.75" hidden="1">
      <c r="A89" s="57" t="s">
        <v>28</v>
      </c>
      <c r="B89" s="105" t="s">
        <v>230</v>
      </c>
      <c r="C89" s="105">
        <v>111</v>
      </c>
      <c r="D89" s="106" t="s">
        <v>18</v>
      </c>
      <c r="E89" s="61">
        <v>0</v>
      </c>
    </row>
    <row r="90" spans="1:5" ht="31.5">
      <c r="A90" s="138" t="s">
        <v>778</v>
      </c>
      <c r="B90" s="105" t="s">
        <v>630</v>
      </c>
      <c r="C90" s="105">
        <v>240</v>
      </c>
      <c r="D90" s="106"/>
      <c r="E90" s="61">
        <f>E91</f>
        <v>220</v>
      </c>
    </row>
    <row r="91" spans="1:5" ht="15.75">
      <c r="A91" s="57" t="s">
        <v>28</v>
      </c>
      <c r="B91" s="105" t="s">
        <v>630</v>
      </c>
      <c r="C91" s="105">
        <v>240</v>
      </c>
      <c r="D91" s="106" t="s">
        <v>18</v>
      </c>
      <c r="E91" s="61">
        <v>220</v>
      </c>
    </row>
    <row r="92" spans="1:5" ht="32.25" customHeight="1">
      <c r="A92" s="2" t="s">
        <v>625</v>
      </c>
      <c r="B92" s="105" t="s">
        <v>631</v>
      </c>
      <c r="C92" s="105"/>
      <c r="D92" s="106"/>
      <c r="E92" s="61">
        <f>E93</f>
        <v>297</v>
      </c>
    </row>
    <row r="93" spans="1:5" ht="31.5">
      <c r="A93" s="57" t="s">
        <v>232</v>
      </c>
      <c r="B93" s="105" t="s">
        <v>632</v>
      </c>
      <c r="C93" s="105"/>
      <c r="D93" s="106"/>
      <c r="E93" s="61">
        <f>E94+E96</f>
        <v>297</v>
      </c>
    </row>
    <row r="94" spans="1:5" ht="15.75">
      <c r="A94" s="2" t="s">
        <v>205</v>
      </c>
      <c r="B94" s="105" t="s">
        <v>632</v>
      </c>
      <c r="C94" s="105">
        <v>350</v>
      </c>
      <c r="D94" s="106"/>
      <c r="E94" s="61">
        <f>E95</f>
        <v>42</v>
      </c>
    </row>
    <row r="95" spans="1:5" ht="15.75">
      <c r="A95" s="57" t="s">
        <v>28</v>
      </c>
      <c r="B95" s="105" t="s">
        <v>632</v>
      </c>
      <c r="C95" s="105">
        <v>350</v>
      </c>
      <c r="D95" s="106" t="s">
        <v>18</v>
      </c>
      <c r="E95" s="61">
        <v>42</v>
      </c>
    </row>
    <row r="96" spans="1:5" ht="31.5">
      <c r="A96" s="138" t="s">
        <v>778</v>
      </c>
      <c r="B96" s="105" t="s">
        <v>632</v>
      </c>
      <c r="C96" s="105">
        <v>240</v>
      </c>
      <c r="D96" s="106"/>
      <c r="E96" s="61">
        <f>E97</f>
        <v>255</v>
      </c>
    </row>
    <row r="97" spans="1:5" ht="15.75">
      <c r="A97" s="57" t="s">
        <v>28</v>
      </c>
      <c r="B97" s="105" t="s">
        <v>632</v>
      </c>
      <c r="C97" s="105">
        <v>240</v>
      </c>
      <c r="D97" s="106" t="s">
        <v>18</v>
      </c>
      <c r="E97" s="61">
        <v>255</v>
      </c>
    </row>
    <row r="98" spans="1:5" ht="15.75" hidden="1">
      <c r="A98" s="57" t="s">
        <v>234</v>
      </c>
      <c r="B98" s="105" t="s">
        <v>235</v>
      </c>
      <c r="C98" s="105"/>
      <c r="D98" s="106"/>
      <c r="E98" s="61">
        <f>E99</f>
        <v>0</v>
      </c>
    </row>
    <row r="99" spans="1:5" ht="31.5" hidden="1">
      <c r="A99" s="51" t="s">
        <v>169</v>
      </c>
      <c r="B99" s="105" t="s">
        <v>235</v>
      </c>
      <c r="C99" s="105">
        <v>244</v>
      </c>
      <c r="D99" s="106"/>
      <c r="E99" s="61">
        <f>E100</f>
        <v>0</v>
      </c>
    </row>
    <row r="100" spans="1:5" ht="15.75" hidden="1">
      <c r="A100" s="57" t="s">
        <v>28</v>
      </c>
      <c r="B100" s="105" t="s">
        <v>235</v>
      </c>
      <c r="C100" s="105">
        <v>244</v>
      </c>
      <c r="D100" s="106" t="s">
        <v>18</v>
      </c>
      <c r="E100" s="61">
        <v>0</v>
      </c>
    </row>
    <row r="101" spans="1:5" ht="15.75">
      <c r="A101" s="2" t="s">
        <v>637</v>
      </c>
      <c r="B101" s="105" t="s">
        <v>633</v>
      </c>
      <c r="C101" s="105"/>
      <c r="D101" s="106"/>
      <c r="E101" s="61">
        <f>E102</f>
        <v>432</v>
      </c>
    </row>
    <row r="102" spans="1:5" ht="15.75">
      <c r="A102" s="57" t="s">
        <v>236</v>
      </c>
      <c r="B102" s="105" t="s">
        <v>634</v>
      </c>
      <c r="C102" s="105"/>
      <c r="D102" s="106"/>
      <c r="E102" s="61">
        <f>E103</f>
        <v>432</v>
      </c>
    </row>
    <row r="103" spans="1:5" ht="31.5">
      <c r="A103" s="138" t="s">
        <v>778</v>
      </c>
      <c r="B103" s="105" t="s">
        <v>634</v>
      </c>
      <c r="C103" s="105">
        <v>240</v>
      </c>
      <c r="D103" s="106"/>
      <c r="E103" s="61">
        <f>E104</f>
        <v>432</v>
      </c>
    </row>
    <row r="104" spans="1:5" ht="15.75">
      <c r="A104" s="57" t="s">
        <v>28</v>
      </c>
      <c r="B104" s="105" t="s">
        <v>634</v>
      </c>
      <c r="C104" s="105">
        <v>240</v>
      </c>
      <c r="D104" s="106" t="s">
        <v>18</v>
      </c>
      <c r="E104" s="61">
        <v>432</v>
      </c>
    </row>
    <row r="105" spans="1:5" ht="47.25">
      <c r="A105" s="91" t="s">
        <v>757</v>
      </c>
      <c r="B105" s="103" t="s">
        <v>635</v>
      </c>
      <c r="C105" s="103"/>
      <c r="D105" s="104"/>
      <c r="E105" s="197">
        <f>E107+E111+E115+E118+E122</f>
        <v>155</v>
      </c>
    </row>
    <row r="106" spans="1:5" ht="31.5">
      <c r="A106" s="2" t="s">
        <v>636</v>
      </c>
      <c r="B106" s="105" t="s">
        <v>639</v>
      </c>
      <c r="C106" s="103"/>
      <c r="D106" s="104"/>
      <c r="E106" s="197">
        <f>E107</f>
        <v>6</v>
      </c>
    </row>
    <row r="107" spans="1:5" ht="31.5">
      <c r="A107" s="57" t="s">
        <v>239</v>
      </c>
      <c r="B107" s="105" t="s">
        <v>640</v>
      </c>
      <c r="C107" s="105"/>
      <c r="D107" s="106"/>
      <c r="E107" s="61">
        <f>E108</f>
        <v>6</v>
      </c>
    </row>
    <row r="108" spans="1:5" ht="31.5">
      <c r="A108" s="138" t="s">
        <v>778</v>
      </c>
      <c r="B108" s="105" t="s">
        <v>640</v>
      </c>
      <c r="C108" s="105">
        <v>240</v>
      </c>
      <c r="D108" s="106"/>
      <c r="E108" s="61">
        <f>E109</f>
        <v>6</v>
      </c>
    </row>
    <row r="109" spans="1:5" ht="15.75">
      <c r="A109" s="57" t="s">
        <v>28</v>
      </c>
      <c r="B109" s="105" t="s">
        <v>640</v>
      </c>
      <c r="C109" s="105">
        <v>240</v>
      </c>
      <c r="D109" s="106" t="s">
        <v>18</v>
      </c>
      <c r="E109" s="61">
        <v>6</v>
      </c>
    </row>
    <row r="110" spans="1:5" ht="15.75">
      <c r="A110" s="2" t="s">
        <v>638</v>
      </c>
      <c r="B110" s="105" t="s">
        <v>641</v>
      </c>
      <c r="C110" s="105"/>
      <c r="D110" s="106"/>
      <c r="E110" s="61">
        <f>E111</f>
        <v>35</v>
      </c>
    </row>
    <row r="111" spans="1:5" ht="15.75">
      <c r="A111" s="57" t="s">
        <v>241</v>
      </c>
      <c r="B111" s="105" t="s">
        <v>642</v>
      </c>
      <c r="C111" s="105"/>
      <c r="D111" s="106"/>
      <c r="E111" s="61">
        <f>E112</f>
        <v>35</v>
      </c>
    </row>
    <row r="112" spans="1:5" ht="31.5">
      <c r="A112" s="138" t="s">
        <v>778</v>
      </c>
      <c r="B112" s="105" t="s">
        <v>642</v>
      </c>
      <c r="C112" s="105">
        <v>240</v>
      </c>
      <c r="D112" s="106"/>
      <c r="E112" s="61">
        <f>E113</f>
        <v>35</v>
      </c>
    </row>
    <row r="113" spans="1:5" ht="15.75">
      <c r="A113" s="57" t="s">
        <v>28</v>
      </c>
      <c r="B113" s="105" t="s">
        <v>642</v>
      </c>
      <c r="C113" s="105">
        <v>240</v>
      </c>
      <c r="D113" s="106" t="s">
        <v>18</v>
      </c>
      <c r="E113" s="61">
        <v>35</v>
      </c>
    </row>
    <row r="114" spans="1:5" ht="15.75">
      <c r="A114" s="2" t="s">
        <v>643</v>
      </c>
      <c r="B114" s="105" t="s">
        <v>645</v>
      </c>
      <c r="C114" s="105"/>
      <c r="D114" s="106"/>
      <c r="E114" s="61">
        <f>E115</f>
        <v>34</v>
      </c>
    </row>
    <row r="115" spans="1:5" ht="15.75">
      <c r="A115" s="57" t="s">
        <v>243</v>
      </c>
      <c r="B115" s="105" t="s">
        <v>647</v>
      </c>
      <c r="C115" s="105"/>
      <c r="D115" s="106"/>
      <c r="E115" s="61">
        <f>E116</f>
        <v>34</v>
      </c>
    </row>
    <row r="116" spans="1:5" ht="31.5">
      <c r="A116" s="138" t="s">
        <v>778</v>
      </c>
      <c r="B116" s="105" t="s">
        <v>647</v>
      </c>
      <c r="C116" s="105">
        <v>240</v>
      </c>
      <c r="D116" s="106"/>
      <c r="E116" s="61">
        <f>E117</f>
        <v>34</v>
      </c>
    </row>
    <row r="117" spans="1:5" ht="15.75">
      <c r="A117" s="57" t="s">
        <v>28</v>
      </c>
      <c r="B117" s="105" t="s">
        <v>647</v>
      </c>
      <c r="C117" s="105">
        <v>240</v>
      </c>
      <c r="D117" s="106" t="s">
        <v>18</v>
      </c>
      <c r="E117" s="61">
        <v>34</v>
      </c>
    </row>
    <row r="118" spans="1:5" ht="15.75" hidden="1">
      <c r="A118" s="57" t="s">
        <v>245</v>
      </c>
      <c r="B118" s="105" t="s">
        <v>246</v>
      </c>
      <c r="C118" s="105"/>
      <c r="D118" s="106"/>
      <c r="E118" s="61">
        <f>E119</f>
        <v>0</v>
      </c>
    </row>
    <row r="119" spans="1:5" ht="31.5" hidden="1">
      <c r="A119" s="51" t="s">
        <v>169</v>
      </c>
      <c r="B119" s="105" t="s">
        <v>246</v>
      </c>
      <c r="C119" s="105">
        <v>244</v>
      </c>
      <c r="D119" s="106"/>
      <c r="E119" s="61">
        <f>E120</f>
        <v>0</v>
      </c>
    </row>
    <row r="120" spans="1:5" ht="15.75" hidden="1">
      <c r="A120" s="57" t="s">
        <v>28</v>
      </c>
      <c r="B120" s="105" t="s">
        <v>246</v>
      </c>
      <c r="C120" s="105">
        <v>244</v>
      </c>
      <c r="D120" s="106" t="s">
        <v>18</v>
      </c>
      <c r="E120" s="61">
        <v>0</v>
      </c>
    </row>
    <row r="121" spans="1:5" ht="15.75">
      <c r="A121" s="2" t="s">
        <v>644</v>
      </c>
      <c r="B121" s="105" t="s">
        <v>646</v>
      </c>
      <c r="C121" s="105"/>
      <c r="D121" s="106"/>
      <c r="E121" s="61">
        <f>E122</f>
        <v>80</v>
      </c>
    </row>
    <row r="122" spans="1:5" ht="15.75">
      <c r="A122" s="57" t="s">
        <v>247</v>
      </c>
      <c r="B122" s="105" t="s">
        <v>648</v>
      </c>
      <c r="C122" s="105"/>
      <c r="D122" s="106"/>
      <c r="E122" s="61">
        <f>E123</f>
        <v>80</v>
      </c>
    </row>
    <row r="123" spans="1:5" ht="31.5">
      <c r="A123" s="138" t="s">
        <v>778</v>
      </c>
      <c r="B123" s="105" t="s">
        <v>648</v>
      </c>
      <c r="C123" s="105">
        <v>240</v>
      </c>
      <c r="D123" s="106"/>
      <c r="E123" s="61">
        <f>E124</f>
        <v>80</v>
      </c>
    </row>
    <row r="124" spans="1:5" ht="15.75">
      <c r="A124" s="57" t="s">
        <v>28</v>
      </c>
      <c r="B124" s="105" t="s">
        <v>648</v>
      </c>
      <c r="C124" s="105">
        <v>240</v>
      </c>
      <c r="D124" s="106" t="s">
        <v>18</v>
      </c>
      <c r="E124" s="61">
        <v>80</v>
      </c>
    </row>
    <row r="125" spans="1:5" ht="48" customHeight="1">
      <c r="A125" s="91" t="s">
        <v>249</v>
      </c>
      <c r="B125" s="103" t="s">
        <v>649</v>
      </c>
      <c r="C125" s="103"/>
      <c r="D125" s="104"/>
      <c r="E125" s="197">
        <f>E127+E131+E134</f>
        <v>26.5</v>
      </c>
    </row>
    <row r="126" spans="1:5" ht="31.5">
      <c r="A126" s="2" t="s">
        <v>650</v>
      </c>
      <c r="B126" s="105" t="s">
        <v>652</v>
      </c>
      <c r="C126" s="105"/>
      <c r="D126" s="106"/>
      <c r="E126" s="61">
        <f>E127</f>
        <v>10</v>
      </c>
    </row>
    <row r="127" spans="1:5" ht="31.5">
      <c r="A127" s="57" t="s">
        <v>251</v>
      </c>
      <c r="B127" s="105" t="s">
        <v>653</v>
      </c>
      <c r="C127" s="105"/>
      <c r="D127" s="106"/>
      <c r="E127" s="61">
        <f>E128</f>
        <v>10</v>
      </c>
    </row>
    <row r="128" spans="1:5" ht="31.5">
      <c r="A128" s="138" t="s">
        <v>778</v>
      </c>
      <c r="B128" s="105" t="s">
        <v>653</v>
      </c>
      <c r="C128" s="105">
        <v>240</v>
      </c>
      <c r="D128" s="106"/>
      <c r="E128" s="61">
        <f>E129</f>
        <v>10</v>
      </c>
    </row>
    <row r="129" spans="1:5" ht="15.75">
      <c r="A129" s="57" t="s">
        <v>28</v>
      </c>
      <c r="B129" s="105" t="s">
        <v>653</v>
      </c>
      <c r="C129" s="105">
        <v>240</v>
      </c>
      <c r="D129" s="106" t="s">
        <v>18</v>
      </c>
      <c r="E129" s="61">
        <v>10</v>
      </c>
    </row>
    <row r="130" spans="1:5" ht="31.5">
      <c r="A130" s="2" t="s">
        <v>651</v>
      </c>
      <c r="B130" s="105" t="s">
        <v>654</v>
      </c>
      <c r="C130" s="105"/>
      <c r="D130" s="106"/>
      <c r="E130" s="61">
        <f>E131</f>
        <v>16.5</v>
      </c>
    </row>
    <row r="131" spans="1:5" ht="31.5">
      <c r="A131" s="57" t="s">
        <v>253</v>
      </c>
      <c r="B131" s="105" t="s">
        <v>655</v>
      </c>
      <c r="C131" s="105"/>
      <c r="D131" s="106"/>
      <c r="E131" s="61">
        <f>E132</f>
        <v>16.5</v>
      </c>
    </row>
    <row r="132" spans="1:5" ht="31.5">
      <c r="A132" s="138" t="s">
        <v>778</v>
      </c>
      <c r="B132" s="105" t="s">
        <v>655</v>
      </c>
      <c r="C132" s="105">
        <v>240</v>
      </c>
      <c r="D132" s="106"/>
      <c r="E132" s="61">
        <f>E133</f>
        <v>16.5</v>
      </c>
    </row>
    <row r="133" spans="1:5" ht="15.75">
      <c r="A133" s="57" t="s">
        <v>28</v>
      </c>
      <c r="B133" s="105" t="s">
        <v>655</v>
      </c>
      <c r="C133" s="105">
        <v>240</v>
      </c>
      <c r="D133" s="106" t="s">
        <v>18</v>
      </c>
      <c r="E133" s="61">
        <v>16.5</v>
      </c>
    </row>
    <row r="134" spans="1:5" ht="31.5" hidden="1">
      <c r="A134" s="57" t="s">
        <v>255</v>
      </c>
      <c r="B134" s="105" t="s">
        <v>256</v>
      </c>
      <c r="C134" s="105"/>
      <c r="D134" s="106"/>
      <c r="E134" s="61">
        <f>E135</f>
        <v>0</v>
      </c>
    </row>
    <row r="135" spans="1:5" ht="31.5" hidden="1">
      <c r="A135" s="51" t="s">
        <v>169</v>
      </c>
      <c r="B135" s="105" t="s">
        <v>256</v>
      </c>
      <c r="C135" s="105">
        <v>244</v>
      </c>
      <c r="D135" s="106"/>
      <c r="E135" s="61">
        <f>E136</f>
        <v>0</v>
      </c>
    </row>
    <row r="136" spans="1:5" ht="15.75" hidden="1">
      <c r="A136" s="57" t="s">
        <v>28</v>
      </c>
      <c r="B136" s="105" t="s">
        <v>256</v>
      </c>
      <c r="C136" s="105">
        <v>244</v>
      </c>
      <c r="D136" s="106" t="s">
        <v>18</v>
      </c>
      <c r="E136" s="61">
        <v>0</v>
      </c>
    </row>
    <row r="137" spans="1:5" ht="47.25">
      <c r="A137" s="91" t="s">
        <v>392</v>
      </c>
      <c r="B137" s="103" t="s">
        <v>656</v>
      </c>
      <c r="C137" s="103"/>
      <c r="D137" s="104"/>
      <c r="E137" s="197">
        <f>E138+E141+E145+E150</f>
        <v>345</v>
      </c>
    </row>
    <row r="138" spans="1:5" ht="15.75" hidden="1">
      <c r="A138" s="57" t="s">
        <v>258</v>
      </c>
      <c r="B138" s="105" t="s">
        <v>259</v>
      </c>
      <c r="C138" s="105"/>
      <c r="D138" s="106"/>
      <c r="E138" s="61">
        <f>E139</f>
        <v>0</v>
      </c>
    </row>
    <row r="139" spans="1:5" ht="31.5" hidden="1">
      <c r="A139" s="51" t="s">
        <v>169</v>
      </c>
      <c r="B139" s="105" t="s">
        <v>259</v>
      </c>
      <c r="C139" s="105">
        <v>244</v>
      </c>
      <c r="D139" s="106"/>
      <c r="E139" s="61">
        <f>E140</f>
        <v>0</v>
      </c>
    </row>
    <row r="140" spans="1:5" ht="15.75" hidden="1">
      <c r="A140" s="51" t="s">
        <v>2</v>
      </c>
      <c r="B140" s="105" t="s">
        <v>259</v>
      </c>
      <c r="C140" s="105">
        <v>244</v>
      </c>
      <c r="D140" s="106" t="s">
        <v>30</v>
      </c>
      <c r="E140" s="61">
        <v>0</v>
      </c>
    </row>
    <row r="141" spans="1:5" ht="15.75" hidden="1">
      <c r="A141" s="57" t="s">
        <v>260</v>
      </c>
      <c r="B141" s="105" t="s">
        <v>261</v>
      </c>
      <c r="C141" s="105"/>
      <c r="D141" s="106"/>
      <c r="E141" s="61">
        <f>E142</f>
        <v>0</v>
      </c>
    </row>
    <row r="142" spans="1:5" ht="15.75" hidden="1">
      <c r="A142" s="2" t="s">
        <v>205</v>
      </c>
      <c r="B142" s="105" t="s">
        <v>261</v>
      </c>
      <c r="C142" s="105">
        <v>350</v>
      </c>
      <c r="D142" s="106"/>
      <c r="E142" s="61">
        <f>E143</f>
        <v>0</v>
      </c>
    </row>
    <row r="143" spans="1:5" ht="15.75" hidden="1">
      <c r="A143" s="51" t="s">
        <v>2</v>
      </c>
      <c r="B143" s="105" t="s">
        <v>261</v>
      </c>
      <c r="C143" s="105">
        <v>350</v>
      </c>
      <c r="D143" s="106" t="s">
        <v>30</v>
      </c>
      <c r="E143" s="61">
        <v>0</v>
      </c>
    </row>
    <row r="144" spans="1:5" ht="15.75">
      <c r="A144" s="2" t="s">
        <v>657</v>
      </c>
      <c r="B144" s="105" t="s">
        <v>658</v>
      </c>
      <c r="C144" s="105"/>
      <c r="D144" s="106"/>
      <c r="E144" s="61">
        <f>E145</f>
        <v>345</v>
      </c>
    </row>
    <row r="145" spans="1:5" ht="15.75">
      <c r="A145" s="57" t="s">
        <v>262</v>
      </c>
      <c r="B145" s="105" t="s">
        <v>659</v>
      </c>
      <c r="C145" s="105"/>
      <c r="D145" s="106"/>
      <c r="E145" s="61">
        <f>E146+E148</f>
        <v>345</v>
      </c>
    </row>
    <row r="146" spans="1:5" ht="31.5">
      <c r="A146" s="138" t="s">
        <v>778</v>
      </c>
      <c r="B146" s="105" t="s">
        <v>659</v>
      </c>
      <c r="C146" s="105">
        <v>240</v>
      </c>
      <c r="D146" s="106"/>
      <c r="E146" s="61">
        <f>E147</f>
        <v>330</v>
      </c>
    </row>
    <row r="147" spans="1:5" ht="15.75">
      <c r="A147" s="51" t="s">
        <v>2</v>
      </c>
      <c r="B147" s="105" t="s">
        <v>659</v>
      </c>
      <c r="C147" s="105">
        <v>240</v>
      </c>
      <c r="D147" s="106" t="s">
        <v>30</v>
      </c>
      <c r="E147" s="61">
        <v>330</v>
      </c>
    </row>
    <row r="148" spans="1:5" ht="15.75">
      <c r="A148" s="2" t="s">
        <v>205</v>
      </c>
      <c r="B148" s="105" t="s">
        <v>659</v>
      </c>
      <c r="C148" s="105">
        <v>350</v>
      </c>
      <c r="D148" s="106"/>
      <c r="E148" s="61">
        <f>E149</f>
        <v>15</v>
      </c>
    </row>
    <row r="149" spans="1:5" ht="15.75">
      <c r="A149" s="51" t="s">
        <v>2</v>
      </c>
      <c r="B149" s="105" t="s">
        <v>659</v>
      </c>
      <c r="C149" s="105">
        <v>350</v>
      </c>
      <c r="D149" s="106" t="s">
        <v>30</v>
      </c>
      <c r="E149" s="61">
        <v>15</v>
      </c>
    </row>
    <row r="150" spans="1:5" ht="15.75" hidden="1">
      <c r="A150" s="57" t="s">
        <v>265</v>
      </c>
      <c r="B150" s="105" t="s">
        <v>266</v>
      </c>
      <c r="C150" s="105"/>
      <c r="D150" s="106"/>
      <c r="E150" s="61">
        <f>E151</f>
        <v>0</v>
      </c>
    </row>
    <row r="151" spans="1:5" ht="31.5" hidden="1">
      <c r="A151" s="51" t="s">
        <v>169</v>
      </c>
      <c r="B151" s="105" t="s">
        <v>266</v>
      </c>
      <c r="C151" s="105">
        <v>244</v>
      </c>
      <c r="D151" s="106"/>
      <c r="E151" s="61">
        <f>E152</f>
        <v>0</v>
      </c>
    </row>
    <row r="152" spans="1:5" ht="15.75" hidden="1">
      <c r="A152" s="51" t="s">
        <v>8</v>
      </c>
      <c r="B152" s="105" t="s">
        <v>266</v>
      </c>
      <c r="C152" s="105">
        <v>244</v>
      </c>
      <c r="D152" s="106" t="s">
        <v>364</v>
      </c>
      <c r="E152" s="61">
        <v>0</v>
      </c>
    </row>
    <row r="153" spans="1:5" ht="29.25">
      <c r="A153" s="93" t="s">
        <v>437</v>
      </c>
      <c r="B153" s="110" t="s">
        <v>660</v>
      </c>
      <c r="C153" s="117"/>
      <c r="D153" s="102"/>
      <c r="E153" s="172">
        <f>E154+E180+E195</f>
        <v>27186.500000000004</v>
      </c>
    </row>
    <row r="154" spans="1:5" ht="15.75">
      <c r="A154" s="91" t="s">
        <v>269</v>
      </c>
      <c r="B154" s="111" t="s">
        <v>661</v>
      </c>
      <c r="C154" s="111"/>
      <c r="D154" s="187"/>
      <c r="E154" s="197">
        <f>E156+E162+E168+E173</f>
        <v>26856.100000000002</v>
      </c>
    </row>
    <row r="155" spans="1:5" ht="31.5">
      <c r="A155" s="2" t="s">
        <v>665</v>
      </c>
      <c r="B155" s="112" t="s">
        <v>662</v>
      </c>
      <c r="C155" s="112"/>
      <c r="D155" s="132"/>
      <c r="E155" s="61">
        <f>E156</f>
        <v>24556.9</v>
      </c>
    </row>
    <row r="156" spans="1:5" ht="31.5">
      <c r="A156" s="11" t="s">
        <v>272</v>
      </c>
      <c r="B156" s="105" t="s">
        <v>663</v>
      </c>
      <c r="C156" s="119"/>
      <c r="D156" s="106"/>
      <c r="E156" s="61">
        <f>E157+E159</f>
        <v>24556.9</v>
      </c>
    </row>
    <row r="157" spans="1:5" ht="15.75">
      <c r="A157" s="74" t="s">
        <v>782</v>
      </c>
      <c r="B157" s="105" t="s">
        <v>663</v>
      </c>
      <c r="C157" s="83">
        <v>110</v>
      </c>
      <c r="D157" s="120"/>
      <c r="E157" s="61">
        <f>E158</f>
        <v>18150.2</v>
      </c>
    </row>
    <row r="158" spans="1:5" ht="15.75">
      <c r="A158" s="2" t="s">
        <v>7</v>
      </c>
      <c r="B158" s="105" t="s">
        <v>663</v>
      </c>
      <c r="C158" s="83">
        <v>110</v>
      </c>
      <c r="D158" s="120" t="s">
        <v>19</v>
      </c>
      <c r="E158" s="61">
        <v>18150.2</v>
      </c>
    </row>
    <row r="159" spans="1:5" ht="31.5">
      <c r="A159" s="138" t="s">
        <v>778</v>
      </c>
      <c r="B159" s="105" t="s">
        <v>663</v>
      </c>
      <c r="C159" s="83">
        <v>240</v>
      </c>
      <c r="D159" s="120"/>
      <c r="E159" s="61">
        <f>E160</f>
        <v>6406.7</v>
      </c>
    </row>
    <row r="160" spans="1:5" ht="15.75">
      <c r="A160" s="11" t="s">
        <v>7</v>
      </c>
      <c r="B160" s="105" t="s">
        <v>663</v>
      </c>
      <c r="C160" s="83">
        <v>240</v>
      </c>
      <c r="D160" s="120" t="s">
        <v>19</v>
      </c>
      <c r="E160" s="61">
        <v>6406.7</v>
      </c>
    </row>
    <row r="161" spans="1:5" ht="15.75">
      <c r="A161" s="2" t="s">
        <v>664</v>
      </c>
      <c r="B161" s="112" t="s">
        <v>667</v>
      </c>
      <c r="C161" s="83"/>
      <c r="D161" s="120"/>
      <c r="E161" s="61">
        <f>E162</f>
        <v>488.3</v>
      </c>
    </row>
    <row r="162" spans="1:5" ht="15.75">
      <c r="A162" s="63" t="s">
        <v>816</v>
      </c>
      <c r="B162" s="83" t="s">
        <v>668</v>
      </c>
      <c r="C162" s="169"/>
      <c r="D162" s="108"/>
      <c r="E162" s="61">
        <f>E165+E163</f>
        <v>488.3</v>
      </c>
    </row>
    <row r="163" spans="1:5" ht="15.75" hidden="1">
      <c r="A163" s="2" t="s">
        <v>197</v>
      </c>
      <c r="B163" s="83" t="s">
        <v>668</v>
      </c>
      <c r="C163" s="83">
        <v>112</v>
      </c>
      <c r="D163" s="120"/>
      <c r="E163" s="61">
        <f>E164</f>
        <v>0</v>
      </c>
    </row>
    <row r="164" spans="1:5" ht="15.75" hidden="1">
      <c r="A164" s="2" t="s">
        <v>7</v>
      </c>
      <c r="B164" s="83" t="s">
        <v>668</v>
      </c>
      <c r="C164" s="83">
        <v>112</v>
      </c>
      <c r="D164" s="120" t="s">
        <v>19</v>
      </c>
      <c r="E164" s="61">
        <v>0</v>
      </c>
    </row>
    <row r="165" spans="1:5" ht="31.5">
      <c r="A165" s="138" t="s">
        <v>778</v>
      </c>
      <c r="B165" s="83" t="s">
        <v>668</v>
      </c>
      <c r="C165" s="83">
        <v>240</v>
      </c>
      <c r="D165" s="108"/>
      <c r="E165" s="61">
        <f>E166</f>
        <v>488.3</v>
      </c>
    </row>
    <row r="166" spans="1:5" ht="15.75">
      <c r="A166" s="11" t="s">
        <v>7</v>
      </c>
      <c r="B166" s="83" t="s">
        <v>668</v>
      </c>
      <c r="C166" s="83">
        <v>240</v>
      </c>
      <c r="D166" s="120" t="s">
        <v>19</v>
      </c>
      <c r="E166" s="61">
        <v>488.3</v>
      </c>
    </row>
    <row r="167" spans="1:5" ht="15.75">
      <c r="A167" s="2" t="s">
        <v>669</v>
      </c>
      <c r="B167" s="112" t="s">
        <v>761</v>
      </c>
      <c r="C167" s="83"/>
      <c r="D167" s="120"/>
      <c r="E167" s="61">
        <f>E168</f>
        <v>241.5</v>
      </c>
    </row>
    <row r="168" spans="1:5" ht="15.75">
      <c r="A168" s="63" t="s">
        <v>815</v>
      </c>
      <c r="B168" s="83" t="s">
        <v>670</v>
      </c>
      <c r="C168" s="83"/>
      <c r="D168" s="108"/>
      <c r="E168" s="61">
        <f>E169+E171</f>
        <v>241.5</v>
      </c>
    </row>
    <row r="169" spans="1:5" ht="31.5">
      <c r="A169" s="138" t="s">
        <v>778</v>
      </c>
      <c r="B169" s="83" t="s">
        <v>670</v>
      </c>
      <c r="C169" s="83">
        <v>240</v>
      </c>
      <c r="D169" s="108"/>
      <c r="E169" s="61">
        <f>E170</f>
        <v>241.5</v>
      </c>
    </row>
    <row r="170" spans="1:5" ht="15.75">
      <c r="A170" s="11" t="s">
        <v>7</v>
      </c>
      <c r="B170" s="83" t="s">
        <v>670</v>
      </c>
      <c r="C170" s="83">
        <v>240</v>
      </c>
      <c r="D170" s="120" t="s">
        <v>19</v>
      </c>
      <c r="E170" s="61">
        <v>241.5</v>
      </c>
    </row>
    <row r="171" spans="1:5" ht="31.5" hidden="1">
      <c r="A171" s="51" t="s">
        <v>169</v>
      </c>
      <c r="B171" s="169" t="s">
        <v>279</v>
      </c>
      <c r="C171" s="169">
        <v>244</v>
      </c>
      <c r="D171" s="108"/>
      <c r="E171" s="61">
        <f>E172</f>
        <v>0</v>
      </c>
    </row>
    <row r="172" spans="1:5" ht="15.75" hidden="1">
      <c r="A172" s="11" t="s">
        <v>7</v>
      </c>
      <c r="B172" s="169" t="s">
        <v>279</v>
      </c>
      <c r="C172" s="83">
        <v>244</v>
      </c>
      <c r="D172" s="120" t="s">
        <v>19</v>
      </c>
      <c r="E172" s="61">
        <v>0</v>
      </c>
    </row>
    <row r="173" spans="1:5" ht="31.5">
      <c r="A173" s="2" t="s">
        <v>666</v>
      </c>
      <c r="B173" s="112" t="s">
        <v>671</v>
      </c>
      <c r="C173" s="83"/>
      <c r="D173" s="120"/>
      <c r="E173" s="61">
        <f>E174+E177</f>
        <v>1569.4</v>
      </c>
    </row>
    <row r="174" spans="1:5" ht="18" customHeight="1">
      <c r="A174" s="63" t="s">
        <v>396</v>
      </c>
      <c r="B174" s="83" t="s">
        <v>672</v>
      </c>
      <c r="C174" s="169"/>
      <c r="D174" s="108"/>
      <c r="E174" s="61">
        <f>E175</f>
        <v>784.7</v>
      </c>
    </row>
    <row r="175" spans="1:5" ht="31.5">
      <c r="A175" s="138" t="s">
        <v>778</v>
      </c>
      <c r="B175" s="83" t="s">
        <v>672</v>
      </c>
      <c r="C175" s="83">
        <v>240</v>
      </c>
      <c r="D175" s="108"/>
      <c r="E175" s="61">
        <f>E176</f>
        <v>784.7</v>
      </c>
    </row>
    <row r="176" spans="1:5" ht="15.75">
      <c r="A176" s="11" t="s">
        <v>7</v>
      </c>
      <c r="B176" s="83" t="s">
        <v>672</v>
      </c>
      <c r="C176" s="83">
        <v>240</v>
      </c>
      <c r="D176" s="120" t="s">
        <v>19</v>
      </c>
      <c r="E176" s="61">
        <v>784.7</v>
      </c>
    </row>
    <row r="177" spans="1:5" ht="31.5">
      <c r="A177" s="138" t="s">
        <v>800</v>
      </c>
      <c r="B177" s="83" t="s">
        <v>801</v>
      </c>
      <c r="C177" s="83"/>
      <c r="D177" s="120"/>
      <c r="E177" s="61">
        <f>E178</f>
        <v>784.7</v>
      </c>
    </row>
    <row r="178" spans="1:5" ht="31.5">
      <c r="A178" s="138" t="s">
        <v>778</v>
      </c>
      <c r="B178" s="83" t="s">
        <v>801</v>
      </c>
      <c r="C178" s="83">
        <v>240</v>
      </c>
      <c r="D178" s="120"/>
      <c r="E178" s="61">
        <f>E179</f>
        <v>784.7</v>
      </c>
    </row>
    <row r="179" spans="1:5" ht="15.75">
      <c r="A179" s="11" t="s">
        <v>7</v>
      </c>
      <c r="B179" s="83" t="s">
        <v>801</v>
      </c>
      <c r="C179" s="83">
        <v>240</v>
      </c>
      <c r="D179" s="120" t="s">
        <v>19</v>
      </c>
      <c r="E179" s="61">
        <v>784.7</v>
      </c>
    </row>
    <row r="180" spans="1:5" ht="47.25" customHeight="1">
      <c r="A180" s="91" t="s">
        <v>284</v>
      </c>
      <c r="B180" s="103" t="s">
        <v>673</v>
      </c>
      <c r="C180" s="103"/>
      <c r="D180" s="104"/>
      <c r="E180" s="197">
        <f>E182+E188+E192</f>
        <v>122.5</v>
      </c>
    </row>
    <row r="181" spans="1:5" ht="18.75" customHeight="1">
      <c r="A181" s="2" t="s">
        <v>674</v>
      </c>
      <c r="B181" s="105" t="s">
        <v>675</v>
      </c>
      <c r="C181" s="105"/>
      <c r="D181" s="106"/>
      <c r="E181" s="61">
        <f>E182</f>
        <v>61.6</v>
      </c>
    </row>
    <row r="182" spans="1:5" ht="15.75">
      <c r="A182" s="57" t="s">
        <v>286</v>
      </c>
      <c r="B182" s="105" t="s">
        <v>676</v>
      </c>
      <c r="C182" s="105"/>
      <c r="D182" s="106"/>
      <c r="E182" s="61">
        <f>E183+E185</f>
        <v>61.6</v>
      </c>
    </row>
    <row r="183" spans="1:5" ht="15.75">
      <c r="A183" s="74" t="s">
        <v>782</v>
      </c>
      <c r="B183" s="105" t="s">
        <v>676</v>
      </c>
      <c r="C183" s="105">
        <v>110</v>
      </c>
      <c r="D183" s="106"/>
      <c r="E183" s="61">
        <f>E184</f>
        <v>5</v>
      </c>
    </row>
    <row r="184" spans="1:5" ht="15.75">
      <c r="A184" s="2" t="s">
        <v>7</v>
      </c>
      <c r="B184" s="105" t="s">
        <v>676</v>
      </c>
      <c r="C184" s="105">
        <v>110</v>
      </c>
      <c r="D184" s="120" t="s">
        <v>19</v>
      </c>
      <c r="E184" s="61">
        <v>5</v>
      </c>
    </row>
    <row r="185" spans="1:5" ht="31.5">
      <c r="A185" s="138" t="s">
        <v>778</v>
      </c>
      <c r="B185" s="105" t="s">
        <v>676</v>
      </c>
      <c r="C185" s="105">
        <v>240</v>
      </c>
      <c r="D185" s="106"/>
      <c r="E185" s="61">
        <f>E186</f>
        <v>56.6</v>
      </c>
    </row>
    <row r="186" spans="1:5" ht="15.75">
      <c r="A186" s="2" t="s">
        <v>7</v>
      </c>
      <c r="B186" s="105" t="s">
        <v>676</v>
      </c>
      <c r="C186" s="105">
        <v>240</v>
      </c>
      <c r="D186" s="120" t="s">
        <v>19</v>
      </c>
      <c r="E186" s="61">
        <v>56.6</v>
      </c>
    </row>
    <row r="187" spans="1:5" ht="31.5">
      <c r="A187" s="2" t="s">
        <v>677</v>
      </c>
      <c r="B187" s="105" t="s">
        <v>678</v>
      </c>
      <c r="C187" s="83"/>
      <c r="D187" s="120"/>
      <c r="E187" s="61">
        <f>E188</f>
        <v>20</v>
      </c>
    </row>
    <row r="188" spans="1:5" ht="15.75">
      <c r="A188" s="57" t="s">
        <v>288</v>
      </c>
      <c r="B188" s="105" t="s">
        <v>679</v>
      </c>
      <c r="C188" s="105"/>
      <c r="D188" s="106"/>
      <c r="E188" s="61">
        <f>E189</f>
        <v>20</v>
      </c>
    </row>
    <row r="189" spans="1:5" ht="31.5">
      <c r="A189" s="138" t="s">
        <v>778</v>
      </c>
      <c r="B189" s="105" t="s">
        <v>679</v>
      </c>
      <c r="C189" s="105">
        <v>240</v>
      </c>
      <c r="D189" s="106"/>
      <c r="E189" s="61">
        <f>E190</f>
        <v>20</v>
      </c>
    </row>
    <row r="190" spans="1:5" ht="15.75">
      <c r="A190" s="2" t="s">
        <v>7</v>
      </c>
      <c r="B190" s="105" t="s">
        <v>679</v>
      </c>
      <c r="C190" s="105">
        <v>240</v>
      </c>
      <c r="D190" s="120" t="s">
        <v>19</v>
      </c>
      <c r="E190" s="61">
        <v>20</v>
      </c>
    </row>
    <row r="191" spans="1:5" ht="15.75">
      <c r="A191" s="2" t="s">
        <v>669</v>
      </c>
      <c r="B191" s="105" t="s">
        <v>680</v>
      </c>
      <c r="C191" s="83"/>
      <c r="D191" s="120"/>
      <c r="E191" s="61">
        <f>E192</f>
        <v>40.9</v>
      </c>
    </row>
    <row r="192" spans="1:5" ht="15.75">
      <c r="A192" s="50" t="s">
        <v>198</v>
      </c>
      <c r="B192" s="105" t="s">
        <v>681</v>
      </c>
      <c r="C192" s="105"/>
      <c r="D192" s="106"/>
      <c r="E192" s="61">
        <f>E193</f>
        <v>40.9</v>
      </c>
    </row>
    <row r="193" spans="1:5" ht="29.25" customHeight="1">
      <c r="A193" s="51" t="s">
        <v>168</v>
      </c>
      <c r="B193" s="105" t="s">
        <v>681</v>
      </c>
      <c r="C193" s="105">
        <v>240</v>
      </c>
      <c r="D193" s="106"/>
      <c r="E193" s="61">
        <f>E194</f>
        <v>40.9</v>
      </c>
    </row>
    <row r="194" spans="1:5" ht="15.75">
      <c r="A194" s="2" t="s">
        <v>7</v>
      </c>
      <c r="B194" s="105" t="s">
        <v>681</v>
      </c>
      <c r="C194" s="105">
        <v>240</v>
      </c>
      <c r="D194" s="120" t="s">
        <v>19</v>
      </c>
      <c r="E194" s="61">
        <v>40.9</v>
      </c>
    </row>
    <row r="195" spans="1:7" ht="47.25">
      <c r="A195" s="91" t="s">
        <v>291</v>
      </c>
      <c r="B195" s="103" t="s">
        <v>684</v>
      </c>
      <c r="C195" s="103"/>
      <c r="D195" s="104"/>
      <c r="E195" s="197">
        <f>E197+E203+E207</f>
        <v>207.9</v>
      </c>
      <c r="G195" s="176"/>
    </row>
    <row r="196" spans="1:7" ht="15.75">
      <c r="A196" s="2" t="s">
        <v>683</v>
      </c>
      <c r="B196" s="105" t="s">
        <v>685</v>
      </c>
      <c r="C196" s="105"/>
      <c r="D196" s="106"/>
      <c r="E196" s="61">
        <f>E197</f>
        <v>71.9</v>
      </c>
      <c r="G196" s="176"/>
    </row>
    <row r="197" spans="1:5" ht="15.75">
      <c r="A197" s="50" t="s">
        <v>293</v>
      </c>
      <c r="B197" s="105" t="s">
        <v>686</v>
      </c>
      <c r="C197" s="105"/>
      <c r="D197" s="106"/>
      <c r="E197" s="61">
        <f>E198+E200</f>
        <v>71.9</v>
      </c>
    </row>
    <row r="198" spans="1:5" ht="15.75">
      <c r="A198" s="74" t="s">
        <v>782</v>
      </c>
      <c r="B198" s="105" t="s">
        <v>686</v>
      </c>
      <c r="C198" s="105">
        <v>110</v>
      </c>
      <c r="D198" s="106"/>
      <c r="E198" s="61">
        <f>E199</f>
        <v>12</v>
      </c>
    </row>
    <row r="199" spans="1:5" ht="15.75">
      <c r="A199" s="2" t="s">
        <v>7</v>
      </c>
      <c r="B199" s="105" t="s">
        <v>686</v>
      </c>
      <c r="C199" s="105">
        <v>110</v>
      </c>
      <c r="D199" s="106" t="s">
        <v>19</v>
      </c>
      <c r="E199" s="61">
        <v>12</v>
      </c>
    </row>
    <row r="200" spans="1:5" ht="31.5">
      <c r="A200" s="138" t="s">
        <v>778</v>
      </c>
      <c r="B200" s="105" t="s">
        <v>686</v>
      </c>
      <c r="C200" s="105">
        <v>240</v>
      </c>
      <c r="D200" s="106"/>
      <c r="E200" s="61">
        <f>E201</f>
        <v>59.9</v>
      </c>
    </row>
    <row r="201" spans="1:5" ht="15.75">
      <c r="A201" s="2" t="s">
        <v>7</v>
      </c>
      <c r="B201" s="105" t="s">
        <v>686</v>
      </c>
      <c r="C201" s="105">
        <v>240</v>
      </c>
      <c r="D201" s="106" t="s">
        <v>19</v>
      </c>
      <c r="E201" s="61">
        <v>59.9</v>
      </c>
    </row>
    <row r="202" spans="1:5" ht="31.5">
      <c r="A202" s="2" t="s">
        <v>682</v>
      </c>
      <c r="B202" s="105" t="s">
        <v>687</v>
      </c>
      <c r="C202" s="105"/>
      <c r="D202" s="106"/>
      <c r="E202" s="61">
        <f>E203</f>
        <v>18</v>
      </c>
    </row>
    <row r="203" spans="1:5" ht="15.75">
      <c r="A203" s="50" t="s">
        <v>295</v>
      </c>
      <c r="B203" s="105" t="s">
        <v>688</v>
      </c>
      <c r="C203" s="105"/>
      <c r="D203" s="106"/>
      <c r="E203" s="61">
        <f>E204</f>
        <v>18</v>
      </c>
    </row>
    <row r="204" spans="1:5" ht="31.5">
      <c r="A204" s="138" t="s">
        <v>778</v>
      </c>
      <c r="B204" s="105" t="s">
        <v>688</v>
      </c>
      <c r="C204" s="105">
        <v>240</v>
      </c>
      <c r="D204" s="106"/>
      <c r="E204" s="61">
        <f>E205</f>
        <v>18</v>
      </c>
    </row>
    <row r="205" spans="1:5" ht="15.75">
      <c r="A205" s="50" t="s">
        <v>7</v>
      </c>
      <c r="B205" s="105" t="s">
        <v>688</v>
      </c>
      <c r="C205" s="105">
        <v>240</v>
      </c>
      <c r="D205" s="106" t="s">
        <v>19</v>
      </c>
      <c r="E205" s="61">
        <v>18</v>
      </c>
    </row>
    <row r="206" spans="1:5" ht="15.75">
      <c r="A206" s="2" t="s">
        <v>669</v>
      </c>
      <c r="B206" s="105" t="s">
        <v>689</v>
      </c>
      <c r="C206" s="105"/>
      <c r="D206" s="106"/>
      <c r="E206" s="61">
        <f>E207</f>
        <v>118</v>
      </c>
    </row>
    <row r="207" spans="1:5" ht="15.75">
      <c r="A207" s="57" t="s">
        <v>817</v>
      </c>
      <c r="B207" s="105" t="s">
        <v>690</v>
      </c>
      <c r="C207" s="105"/>
      <c r="D207" s="106"/>
      <c r="E207" s="61">
        <f>E208</f>
        <v>118</v>
      </c>
    </row>
    <row r="208" spans="1:5" ht="31.5">
      <c r="A208" s="138" t="s">
        <v>778</v>
      </c>
      <c r="B208" s="105" t="s">
        <v>690</v>
      </c>
      <c r="C208" s="105">
        <v>240</v>
      </c>
      <c r="D208" s="106"/>
      <c r="E208" s="61">
        <f>E209</f>
        <v>118</v>
      </c>
    </row>
    <row r="209" spans="1:5" ht="15.75">
      <c r="A209" s="2" t="s">
        <v>7</v>
      </c>
      <c r="B209" s="105" t="s">
        <v>690</v>
      </c>
      <c r="C209" s="105">
        <v>240</v>
      </c>
      <c r="D209" s="106" t="s">
        <v>19</v>
      </c>
      <c r="E209" s="61">
        <v>118</v>
      </c>
    </row>
    <row r="210" spans="1:5" ht="46.5" customHeight="1">
      <c r="A210" s="94" t="s">
        <v>436</v>
      </c>
      <c r="B210" s="101" t="s">
        <v>692</v>
      </c>
      <c r="C210" s="101"/>
      <c r="D210" s="102"/>
      <c r="E210" s="172">
        <f>E212+E218+E222+E226</f>
        <v>908.5</v>
      </c>
    </row>
    <row r="211" spans="1:5" ht="16.5" customHeight="1">
      <c r="A211" s="2" t="s">
        <v>694</v>
      </c>
      <c r="B211" s="105" t="s">
        <v>691</v>
      </c>
      <c r="C211" s="105"/>
      <c r="D211" s="106"/>
      <c r="E211" s="61">
        <f>E212</f>
        <v>333.5</v>
      </c>
    </row>
    <row r="212" spans="1:5" ht="15.75">
      <c r="A212" s="72" t="s">
        <v>300</v>
      </c>
      <c r="B212" s="105" t="s">
        <v>693</v>
      </c>
      <c r="C212" s="105"/>
      <c r="D212" s="106"/>
      <c r="E212" s="175">
        <f>E213+E215</f>
        <v>333.5</v>
      </c>
    </row>
    <row r="213" spans="1:5" ht="31.5">
      <c r="A213" s="138" t="s">
        <v>778</v>
      </c>
      <c r="B213" s="105" t="s">
        <v>693</v>
      </c>
      <c r="C213" s="105">
        <v>240</v>
      </c>
      <c r="D213" s="106"/>
      <c r="E213" s="175">
        <f>E214</f>
        <v>233.5</v>
      </c>
    </row>
    <row r="214" spans="1:5" ht="31.5">
      <c r="A214" s="74" t="s">
        <v>26</v>
      </c>
      <c r="B214" s="105" t="s">
        <v>693</v>
      </c>
      <c r="C214" s="105">
        <v>240</v>
      </c>
      <c r="D214" s="106" t="s">
        <v>12</v>
      </c>
      <c r="E214" s="175">
        <v>233.5</v>
      </c>
    </row>
    <row r="215" spans="1:5" ht="31.5">
      <c r="A215" s="138" t="s">
        <v>778</v>
      </c>
      <c r="B215" s="105" t="s">
        <v>693</v>
      </c>
      <c r="C215" s="105">
        <v>240</v>
      </c>
      <c r="D215" s="106"/>
      <c r="E215" s="175">
        <f>E216</f>
        <v>100</v>
      </c>
    </row>
    <row r="216" spans="1:5" ht="15.75">
      <c r="A216" s="51" t="s">
        <v>2</v>
      </c>
      <c r="B216" s="105" t="s">
        <v>693</v>
      </c>
      <c r="C216" s="105">
        <v>240</v>
      </c>
      <c r="D216" s="106" t="s">
        <v>30</v>
      </c>
      <c r="E216" s="175">
        <v>100</v>
      </c>
    </row>
    <row r="217" spans="1:5" ht="15.75">
      <c r="A217" s="2" t="s">
        <v>696</v>
      </c>
      <c r="B217" s="105" t="s">
        <v>695</v>
      </c>
      <c r="C217" s="105"/>
      <c r="D217" s="106"/>
      <c r="E217" s="175">
        <f>E218</f>
        <v>310</v>
      </c>
    </row>
    <row r="218" spans="1:5" ht="15.75">
      <c r="A218" s="72" t="s">
        <v>302</v>
      </c>
      <c r="B218" s="105" t="s">
        <v>697</v>
      </c>
      <c r="C218" s="105"/>
      <c r="D218" s="106"/>
      <c r="E218" s="61">
        <f>E219</f>
        <v>310</v>
      </c>
    </row>
    <row r="219" spans="1:5" ht="31.5">
      <c r="A219" s="138" t="s">
        <v>778</v>
      </c>
      <c r="B219" s="105" t="s">
        <v>697</v>
      </c>
      <c r="C219" s="105">
        <v>240</v>
      </c>
      <c r="D219" s="106"/>
      <c r="E219" s="61">
        <f>E220</f>
        <v>310</v>
      </c>
    </row>
    <row r="220" spans="1:5" ht="31.5">
      <c r="A220" s="74" t="s">
        <v>26</v>
      </c>
      <c r="B220" s="105" t="s">
        <v>697</v>
      </c>
      <c r="C220" s="105">
        <v>240</v>
      </c>
      <c r="D220" s="106" t="s">
        <v>12</v>
      </c>
      <c r="E220" s="61">
        <v>310</v>
      </c>
    </row>
    <row r="221" spans="1:5" ht="15.75">
      <c r="A221" s="2" t="s">
        <v>698</v>
      </c>
      <c r="B221" s="105" t="s">
        <v>700</v>
      </c>
      <c r="C221" s="105"/>
      <c r="D221" s="106"/>
      <c r="E221" s="61">
        <f>E222</f>
        <v>75</v>
      </c>
    </row>
    <row r="222" spans="1:5" ht="15.75">
      <c r="A222" s="72" t="s">
        <v>304</v>
      </c>
      <c r="B222" s="105" t="s">
        <v>702</v>
      </c>
      <c r="C222" s="105"/>
      <c r="D222" s="106"/>
      <c r="E222" s="61">
        <f>E223</f>
        <v>75</v>
      </c>
    </row>
    <row r="223" spans="1:5" ht="31.5">
      <c r="A223" s="138" t="s">
        <v>778</v>
      </c>
      <c r="B223" s="105" t="s">
        <v>702</v>
      </c>
      <c r="C223" s="105">
        <v>240</v>
      </c>
      <c r="D223" s="106"/>
      <c r="E223" s="61">
        <f>E224</f>
        <v>75</v>
      </c>
    </row>
    <row r="224" spans="1:5" ht="31.5">
      <c r="A224" s="74" t="s">
        <v>26</v>
      </c>
      <c r="B224" s="105" t="s">
        <v>702</v>
      </c>
      <c r="C224" s="105">
        <v>240</v>
      </c>
      <c r="D224" s="106" t="s">
        <v>12</v>
      </c>
      <c r="E224" s="61">
        <v>75</v>
      </c>
    </row>
    <row r="225" spans="1:5" ht="15.75">
      <c r="A225" s="2" t="s">
        <v>699</v>
      </c>
      <c r="B225" s="105" t="s">
        <v>701</v>
      </c>
      <c r="C225" s="105"/>
      <c r="D225" s="106"/>
      <c r="E225" s="61">
        <f>E226</f>
        <v>190</v>
      </c>
    </row>
    <row r="226" spans="1:5" ht="15.75">
      <c r="A226" s="72" t="s">
        <v>306</v>
      </c>
      <c r="B226" s="105" t="s">
        <v>703</v>
      </c>
      <c r="C226" s="105"/>
      <c r="D226" s="106"/>
      <c r="E226" s="61">
        <f>E227</f>
        <v>190</v>
      </c>
    </row>
    <row r="227" spans="1:5" ht="31.5">
      <c r="A227" s="138" t="s">
        <v>778</v>
      </c>
      <c r="B227" s="105" t="s">
        <v>703</v>
      </c>
      <c r="C227" s="105">
        <v>240</v>
      </c>
      <c r="D227" s="106"/>
      <c r="E227" s="61">
        <f>E228</f>
        <v>190</v>
      </c>
    </row>
    <row r="228" spans="1:5" ht="31.5">
      <c r="A228" s="74" t="s">
        <v>26</v>
      </c>
      <c r="B228" s="105" t="s">
        <v>703</v>
      </c>
      <c r="C228" s="105">
        <v>240</v>
      </c>
      <c r="D228" s="106" t="s">
        <v>12</v>
      </c>
      <c r="E228" s="61">
        <v>190</v>
      </c>
    </row>
    <row r="229" spans="1:5" ht="47.25">
      <c r="A229" s="45" t="s">
        <v>772</v>
      </c>
      <c r="B229" s="101" t="s">
        <v>707</v>
      </c>
      <c r="C229" s="105"/>
      <c r="D229" s="106"/>
      <c r="E229" s="172">
        <f>E231+E235+E244</f>
        <v>14395.8</v>
      </c>
    </row>
    <row r="230" spans="1:5" ht="15.75">
      <c r="A230" s="2" t="s">
        <v>704</v>
      </c>
      <c r="B230" s="105" t="s">
        <v>709</v>
      </c>
      <c r="C230" s="105"/>
      <c r="D230" s="106"/>
      <c r="E230" s="61">
        <f>E231</f>
        <v>324.7</v>
      </c>
    </row>
    <row r="231" spans="1:5" ht="15.75">
      <c r="A231" s="50" t="s">
        <v>309</v>
      </c>
      <c r="B231" s="105" t="s">
        <v>708</v>
      </c>
      <c r="C231" s="105"/>
      <c r="D231" s="106"/>
      <c r="E231" s="61">
        <f>E232</f>
        <v>324.7</v>
      </c>
    </row>
    <row r="232" spans="1:5" ht="31.5">
      <c r="A232" s="138" t="s">
        <v>778</v>
      </c>
      <c r="B232" s="105" t="s">
        <v>708</v>
      </c>
      <c r="C232" s="105">
        <v>240</v>
      </c>
      <c r="D232" s="106"/>
      <c r="E232" s="61">
        <f>E233</f>
        <v>324.7</v>
      </c>
    </row>
    <row r="233" spans="1:5" ht="15.75">
      <c r="A233" s="51" t="s">
        <v>6</v>
      </c>
      <c r="B233" s="105" t="s">
        <v>708</v>
      </c>
      <c r="C233" s="107">
        <v>240</v>
      </c>
      <c r="D233" s="106" t="s">
        <v>17</v>
      </c>
      <c r="E233" s="61">
        <v>324.7</v>
      </c>
    </row>
    <row r="234" spans="1:5" ht="15.75">
      <c r="A234" s="2" t="s">
        <v>705</v>
      </c>
      <c r="B234" s="105" t="s">
        <v>710</v>
      </c>
      <c r="C234" s="107"/>
      <c r="D234" s="106"/>
      <c r="E234" s="61">
        <f>E235</f>
        <v>11269.9</v>
      </c>
    </row>
    <row r="235" spans="1:5" ht="15.75">
      <c r="A235" s="50" t="s">
        <v>311</v>
      </c>
      <c r="B235" s="105" t="s">
        <v>712</v>
      </c>
      <c r="C235" s="105"/>
      <c r="D235" s="106"/>
      <c r="E235" s="61">
        <f>E238+E236+E241</f>
        <v>11269.9</v>
      </c>
    </row>
    <row r="236" spans="1:5" ht="31.5" hidden="1">
      <c r="A236" s="2" t="s">
        <v>187</v>
      </c>
      <c r="B236" s="105" t="s">
        <v>312</v>
      </c>
      <c r="C236" s="105">
        <v>243</v>
      </c>
      <c r="D236" s="106"/>
      <c r="E236" s="61">
        <f>E237</f>
        <v>0</v>
      </c>
    </row>
    <row r="237" spans="1:5" ht="15.75" hidden="1">
      <c r="A237" s="2" t="s">
        <v>111</v>
      </c>
      <c r="B237" s="105" t="s">
        <v>312</v>
      </c>
      <c r="C237" s="105">
        <v>243</v>
      </c>
      <c r="D237" s="106" t="s">
        <v>112</v>
      </c>
      <c r="E237" s="61">
        <v>0</v>
      </c>
    </row>
    <row r="238" spans="1:5" ht="31.5">
      <c r="A238" s="138" t="s">
        <v>778</v>
      </c>
      <c r="B238" s="105" t="s">
        <v>712</v>
      </c>
      <c r="C238" s="105">
        <v>240</v>
      </c>
      <c r="D238" s="106"/>
      <c r="E238" s="61">
        <f>E239</f>
        <v>10582.9</v>
      </c>
    </row>
    <row r="239" spans="1:5" ht="15.75">
      <c r="A239" s="2" t="s">
        <v>111</v>
      </c>
      <c r="B239" s="105" t="s">
        <v>712</v>
      </c>
      <c r="C239" s="105">
        <v>240</v>
      </c>
      <c r="D239" s="106" t="s">
        <v>112</v>
      </c>
      <c r="E239" s="61">
        <v>10582.9</v>
      </c>
    </row>
    <row r="240" spans="1:5" ht="31.5">
      <c r="A240" s="2" t="s">
        <v>803</v>
      </c>
      <c r="B240" s="105" t="s">
        <v>802</v>
      </c>
      <c r="C240" s="105"/>
      <c r="D240" s="106"/>
      <c r="E240" s="61">
        <f>E241</f>
        <v>687</v>
      </c>
    </row>
    <row r="241" spans="1:5" ht="33.75" customHeight="1">
      <c r="A241" s="138" t="s">
        <v>778</v>
      </c>
      <c r="B241" s="105" t="s">
        <v>802</v>
      </c>
      <c r="C241" s="105">
        <v>240</v>
      </c>
      <c r="D241" s="106"/>
      <c r="E241" s="61">
        <f>E242</f>
        <v>687</v>
      </c>
    </row>
    <row r="242" spans="1:5" ht="15.75">
      <c r="A242" s="2" t="s">
        <v>111</v>
      </c>
      <c r="B242" s="105" t="s">
        <v>802</v>
      </c>
      <c r="C242" s="105">
        <v>240</v>
      </c>
      <c r="D242" s="106" t="s">
        <v>112</v>
      </c>
      <c r="E242" s="61">
        <v>687</v>
      </c>
    </row>
    <row r="243" spans="1:5" ht="15.75">
      <c r="A243" s="2" t="s">
        <v>706</v>
      </c>
      <c r="B243" s="105" t="s">
        <v>711</v>
      </c>
      <c r="C243" s="105"/>
      <c r="D243" s="106"/>
      <c r="E243" s="61">
        <f>E244</f>
        <v>2801.2</v>
      </c>
    </row>
    <row r="244" spans="1:5" ht="15.75">
      <c r="A244" s="50" t="s">
        <v>313</v>
      </c>
      <c r="B244" s="105" t="s">
        <v>713</v>
      </c>
      <c r="C244" s="105" t="s">
        <v>315</v>
      </c>
      <c r="D244" s="106"/>
      <c r="E244" s="61">
        <f>E245+E247</f>
        <v>2801.2</v>
      </c>
    </row>
    <row r="245" spans="1:5" ht="31.5" hidden="1">
      <c r="A245" s="2" t="s">
        <v>187</v>
      </c>
      <c r="B245" s="105" t="s">
        <v>314</v>
      </c>
      <c r="C245" s="105">
        <v>243</v>
      </c>
      <c r="D245" s="106"/>
      <c r="E245" s="61">
        <f>E246</f>
        <v>0</v>
      </c>
    </row>
    <row r="246" spans="1:5" ht="15.75" hidden="1">
      <c r="A246" s="51" t="s">
        <v>6</v>
      </c>
      <c r="B246" s="105" t="s">
        <v>314</v>
      </c>
      <c r="C246" s="105">
        <v>243</v>
      </c>
      <c r="D246" s="106" t="s">
        <v>17</v>
      </c>
      <c r="E246" s="61">
        <v>0</v>
      </c>
    </row>
    <row r="247" spans="1:5" ht="31.5">
      <c r="A247" s="138" t="s">
        <v>778</v>
      </c>
      <c r="B247" s="105" t="s">
        <v>713</v>
      </c>
      <c r="C247" s="105">
        <v>240</v>
      </c>
      <c r="D247" s="106"/>
      <c r="E247" s="61">
        <f>E248</f>
        <v>2801.2</v>
      </c>
    </row>
    <row r="248" spans="1:5" ht="16.5" customHeight="1">
      <c r="A248" s="51" t="s">
        <v>6</v>
      </c>
      <c r="B248" s="105" t="s">
        <v>713</v>
      </c>
      <c r="C248" s="105">
        <v>240</v>
      </c>
      <c r="D248" s="106" t="s">
        <v>17</v>
      </c>
      <c r="E248" s="61">
        <v>2801.2</v>
      </c>
    </row>
    <row r="249" spans="1:5" ht="63" hidden="1">
      <c r="A249" s="45" t="s">
        <v>316</v>
      </c>
      <c r="B249" s="101" t="s">
        <v>317</v>
      </c>
      <c r="C249" s="101"/>
      <c r="D249" s="102"/>
      <c r="E249" s="189">
        <f>E250</f>
        <v>0</v>
      </c>
    </row>
    <row r="250" spans="1:5" ht="31.5" hidden="1">
      <c r="A250" s="57" t="s">
        <v>318</v>
      </c>
      <c r="B250" s="105" t="s">
        <v>319</v>
      </c>
      <c r="C250" s="105"/>
      <c r="D250" s="106"/>
      <c r="E250" s="171">
        <f>E251</f>
        <v>0</v>
      </c>
    </row>
    <row r="251" spans="1:5" ht="15.75" hidden="1">
      <c r="A251" s="2" t="s">
        <v>220</v>
      </c>
      <c r="B251" s="105" t="s">
        <v>319</v>
      </c>
      <c r="C251" s="105">
        <v>852</v>
      </c>
      <c r="D251" s="106"/>
      <c r="E251" s="171">
        <f>E252</f>
        <v>0</v>
      </c>
    </row>
    <row r="252" spans="1:5" ht="15.75" hidden="1">
      <c r="A252" s="2" t="s">
        <v>3</v>
      </c>
      <c r="B252" s="105" t="s">
        <v>319</v>
      </c>
      <c r="C252" s="105">
        <v>852</v>
      </c>
      <c r="D252" s="106" t="s">
        <v>14</v>
      </c>
      <c r="E252" s="171">
        <v>0</v>
      </c>
    </row>
    <row r="253" spans="1:5" ht="47.25">
      <c r="A253" s="95" t="s">
        <v>747</v>
      </c>
      <c r="B253" s="101" t="s">
        <v>748</v>
      </c>
      <c r="C253" s="101"/>
      <c r="D253" s="102"/>
      <c r="E253" s="172">
        <f>E255</f>
        <v>63.62</v>
      </c>
    </row>
    <row r="254" spans="1:5" ht="15.75">
      <c r="A254" s="2" t="s">
        <v>750</v>
      </c>
      <c r="B254" s="101" t="s">
        <v>751</v>
      </c>
      <c r="C254" s="105"/>
      <c r="D254" s="106"/>
      <c r="E254" s="61">
        <f>E255</f>
        <v>63.62</v>
      </c>
    </row>
    <row r="255" spans="1:5" ht="15.75">
      <c r="A255" s="51" t="s">
        <v>749</v>
      </c>
      <c r="B255" s="105" t="s">
        <v>752</v>
      </c>
      <c r="C255" s="105"/>
      <c r="D255" s="106"/>
      <c r="E255" s="61">
        <f>E256</f>
        <v>63.62</v>
      </c>
    </row>
    <row r="256" spans="1:5" ht="31.5">
      <c r="A256" s="138" t="s">
        <v>778</v>
      </c>
      <c r="B256" s="105" t="s">
        <v>752</v>
      </c>
      <c r="C256" s="105">
        <v>240</v>
      </c>
      <c r="D256" s="106"/>
      <c r="E256" s="61">
        <f>E257</f>
        <v>63.62</v>
      </c>
    </row>
    <row r="257" spans="1:5" ht="15.75">
      <c r="A257" s="2" t="s">
        <v>111</v>
      </c>
      <c r="B257" s="105" t="s">
        <v>752</v>
      </c>
      <c r="C257" s="105">
        <v>240</v>
      </c>
      <c r="D257" s="106" t="s">
        <v>112</v>
      </c>
      <c r="E257" s="61">
        <v>63.62</v>
      </c>
    </row>
    <row r="258" spans="1:5" ht="15.75">
      <c r="A258" s="95" t="s">
        <v>23</v>
      </c>
      <c r="B258" s="121" t="s">
        <v>714</v>
      </c>
      <c r="C258" s="121"/>
      <c r="D258" s="122"/>
      <c r="E258" s="96">
        <f>E259+E269+E274+E288</f>
        <v>15013.7</v>
      </c>
    </row>
    <row r="259" spans="1:5" ht="31.5">
      <c r="A259" s="97" t="s">
        <v>157</v>
      </c>
      <c r="B259" s="81" t="s">
        <v>715</v>
      </c>
      <c r="C259" s="81"/>
      <c r="D259" s="123"/>
      <c r="E259" s="198">
        <f>E261+E264</f>
        <v>569.4</v>
      </c>
    </row>
    <row r="260" spans="1:5" ht="15.75">
      <c r="A260" s="51" t="s">
        <v>173</v>
      </c>
      <c r="B260" s="83" t="s">
        <v>716</v>
      </c>
      <c r="C260" s="83"/>
      <c r="D260" s="120"/>
      <c r="E260" s="98">
        <f>E261</f>
        <v>569.4</v>
      </c>
    </row>
    <row r="261" spans="1:5" ht="47.25">
      <c r="A261" s="51" t="s">
        <v>160</v>
      </c>
      <c r="B261" s="83" t="s">
        <v>717</v>
      </c>
      <c r="C261" s="83"/>
      <c r="D261" s="120"/>
      <c r="E261" s="98">
        <f>E262</f>
        <v>569.4</v>
      </c>
    </row>
    <row r="262" spans="1:5" ht="15.75">
      <c r="A262" s="74" t="s">
        <v>775</v>
      </c>
      <c r="B262" s="83" t="s">
        <v>717</v>
      </c>
      <c r="C262" s="83">
        <v>120</v>
      </c>
      <c r="D262" s="120"/>
      <c r="E262" s="98">
        <f>E263</f>
        <v>569.4</v>
      </c>
    </row>
    <row r="263" spans="1:5" ht="36" customHeight="1">
      <c r="A263" s="51" t="s">
        <v>1</v>
      </c>
      <c r="B263" s="83" t="s">
        <v>717</v>
      </c>
      <c r="C263" s="83">
        <v>120</v>
      </c>
      <c r="D263" s="120" t="s">
        <v>9</v>
      </c>
      <c r="E263" s="98">
        <v>569.4</v>
      </c>
    </row>
    <row r="264" spans="1:5" ht="47.25" hidden="1">
      <c r="A264" s="51" t="s">
        <v>162</v>
      </c>
      <c r="B264" s="83" t="s">
        <v>718</v>
      </c>
      <c r="C264" s="83"/>
      <c r="D264" s="120"/>
      <c r="E264" s="196">
        <f>E265+E267</f>
        <v>0</v>
      </c>
    </row>
    <row r="265" spans="1:5" ht="31.5" hidden="1">
      <c r="A265" s="51" t="s">
        <v>163</v>
      </c>
      <c r="B265" s="83" t="s">
        <v>718</v>
      </c>
      <c r="C265" s="83">
        <v>122</v>
      </c>
      <c r="D265" s="120"/>
      <c r="E265" s="196">
        <f>E266</f>
        <v>0</v>
      </c>
    </row>
    <row r="266" spans="1:5" ht="36" customHeight="1" hidden="1">
      <c r="A266" s="51" t="s">
        <v>1</v>
      </c>
      <c r="B266" s="83" t="s">
        <v>718</v>
      </c>
      <c r="C266" s="83">
        <v>122</v>
      </c>
      <c r="D266" s="120" t="s">
        <v>9</v>
      </c>
      <c r="E266" s="98">
        <v>0</v>
      </c>
    </row>
    <row r="267" spans="1:5" ht="63" hidden="1">
      <c r="A267" s="51" t="s">
        <v>430</v>
      </c>
      <c r="B267" s="83" t="s">
        <v>718</v>
      </c>
      <c r="C267" s="83">
        <v>123</v>
      </c>
      <c r="D267" s="120"/>
      <c r="E267" s="196">
        <f>E268</f>
        <v>0</v>
      </c>
    </row>
    <row r="268" spans="1:5" ht="32.25" customHeight="1" hidden="1">
      <c r="A268" s="51" t="s">
        <v>1</v>
      </c>
      <c r="B268" s="83" t="s">
        <v>718</v>
      </c>
      <c r="C268" s="83">
        <v>123</v>
      </c>
      <c r="D268" s="120" t="s">
        <v>9</v>
      </c>
      <c r="E268" s="98">
        <v>0</v>
      </c>
    </row>
    <row r="269" spans="1:5" ht="31.5">
      <c r="A269" s="97" t="s">
        <v>320</v>
      </c>
      <c r="B269" s="81" t="s">
        <v>720</v>
      </c>
      <c r="C269" s="81"/>
      <c r="D269" s="123"/>
      <c r="E269" s="198">
        <f>E271</f>
        <v>1550.2</v>
      </c>
    </row>
    <row r="270" spans="1:5" ht="15.75">
      <c r="A270" s="51" t="s">
        <v>173</v>
      </c>
      <c r="B270" s="83" t="s">
        <v>719</v>
      </c>
      <c r="C270" s="81"/>
      <c r="D270" s="123"/>
      <c r="E270" s="98">
        <f>E271</f>
        <v>1550.2</v>
      </c>
    </row>
    <row r="271" spans="1:5" ht="51" customHeight="1">
      <c r="A271" s="51" t="s">
        <v>323</v>
      </c>
      <c r="B271" s="83" t="s">
        <v>721</v>
      </c>
      <c r="C271" s="83"/>
      <c r="D271" s="120"/>
      <c r="E271" s="98">
        <f>E272</f>
        <v>1550.2</v>
      </c>
    </row>
    <row r="272" spans="1:5" ht="15.75">
      <c r="A272" s="74" t="s">
        <v>775</v>
      </c>
      <c r="B272" s="83" t="s">
        <v>721</v>
      </c>
      <c r="C272" s="83">
        <v>120</v>
      </c>
      <c r="D272" s="120"/>
      <c r="E272" s="98">
        <f>E273</f>
        <v>1550.2</v>
      </c>
    </row>
    <row r="273" spans="1:5" ht="47.25">
      <c r="A273" s="51" t="s">
        <v>322</v>
      </c>
      <c r="B273" s="83" t="s">
        <v>721</v>
      </c>
      <c r="C273" s="83">
        <v>120</v>
      </c>
      <c r="D273" s="120" t="s">
        <v>10</v>
      </c>
      <c r="E273" s="98">
        <v>1550.2</v>
      </c>
    </row>
    <row r="274" spans="1:5" ht="31.5">
      <c r="A274" s="97" t="s">
        <v>164</v>
      </c>
      <c r="B274" s="81" t="s">
        <v>746</v>
      </c>
      <c r="C274" s="81"/>
      <c r="D274" s="123"/>
      <c r="E274" s="198">
        <f>E276+E279</f>
        <v>11864</v>
      </c>
    </row>
    <row r="275" spans="1:5" ht="15.75">
      <c r="A275" s="51" t="s">
        <v>173</v>
      </c>
      <c r="B275" s="83" t="s">
        <v>722</v>
      </c>
      <c r="C275" s="81"/>
      <c r="D275" s="123"/>
      <c r="E275" s="98">
        <f>E276+E279</f>
        <v>11864</v>
      </c>
    </row>
    <row r="276" spans="1:5" ht="47.25">
      <c r="A276" s="51" t="s">
        <v>325</v>
      </c>
      <c r="B276" s="83" t="s">
        <v>723</v>
      </c>
      <c r="C276" s="83"/>
      <c r="D276" s="120"/>
      <c r="E276" s="98">
        <f>E277</f>
        <v>8846</v>
      </c>
    </row>
    <row r="277" spans="1:5" ht="15.75">
      <c r="A277" s="74" t="s">
        <v>775</v>
      </c>
      <c r="B277" s="83" t="s">
        <v>723</v>
      </c>
      <c r="C277" s="83">
        <v>120</v>
      </c>
      <c r="D277" s="120"/>
      <c r="E277" s="98">
        <f>E278</f>
        <v>8846</v>
      </c>
    </row>
    <row r="278" spans="1:5" ht="47.25">
      <c r="A278" s="51" t="s">
        <v>322</v>
      </c>
      <c r="B278" s="83" t="s">
        <v>723</v>
      </c>
      <c r="C278" s="83">
        <v>120</v>
      </c>
      <c r="D278" s="120" t="s">
        <v>10</v>
      </c>
      <c r="E278" s="98">
        <v>8846</v>
      </c>
    </row>
    <row r="279" spans="1:5" ht="47.25">
      <c r="A279" s="51" t="s">
        <v>166</v>
      </c>
      <c r="B279" s="83" t="s">
        <v>724</v>
      </c>
      <c r="C279" s="83"/>
      <c r="D279" s="120"/>
      <c r="E279" s="98">
        <f>E280+E282+E285</f>
        <v>3018</v>
      </c>
    </row>
    <row r="280" spans="1:5" ht="15.75">
      <c r="A280" s="74" t="s">
        <v>775</v>
      </c>
      <c r="B280" s="83" t="s">
        <v>724</v>
      </c>
      <c r="C280" s="83">
        <v>120</v>
      </c>
      <c r="D280" s="120"/>
      <c r="E280" s="98">
        <f>E281</f>
        <v>121</v>
      </c>
    </row>
    <row r="281" spans="1:5" ht="47.25">
      <c r="A281" s="51" t="s">
        <v>322</v>
      </c>
      <c r="B281" s="83" t="s">
        <v>724</v>
      </c>
      <c r="C281" s="83">
        <v>120</v>
      </c>
      <c r="D281" s="120" t="s">
        <v>10</v>
      </c>
      <c r="E281" s="98">
        <v>121</v>
      </c>
    </row>
    <row r="282" spans="1:5" ht="31.5">
      <c r="A282" s="138" t="s">
        <v>778</v>
      </c>
      <c r="B282" s="83" t="s">
        <v>724</v>
      </c>
      <c r="C282" s="83">
        <v>240</v>
      </c>
      <c r="D282" s="120"/>
      <c r="E282" s="98">
        <f>E283+E284</f>
        <v>2867</v>
      </c>
    </row>
    <row r="283" spans="1:5" ht="34.5" customHeight="1">
      <c r="A283" s="51" t="s">
        <v>1</v>
      </c>
      <c r="B283" s="83" t="s">
        <v>724</v>
      </c>
      <c r="C283" s="83">
        <v>240</v>
      </c>
      <c r="D283" s="120" t="s">
        <v>9</v>
      </c>
      <c r="E283" s="98">
        <v>402.4</v>
      </c>
    </row>
    <row r="284" spans="1:5" ht="47.25">
      <c r="A284" s="51" t="s">
        <v>322</v>
      </c>
      <c r="B284" s="83" t="s">
        <v>724</v>
      </c>
      <c r="C284" s="83">
        <v>240</v>
      </c>
      <c r="D284" s="120" t="s">
        <v>10</v>
      </c>
      <c r="E284" s="98">
        <v>2464.6</v>
      </c>
    </row>
    <row r="285" spans="1:5" ht="15.75">
      <c r="A285" s="51" t="s">
        <v>776</v>
      </c>
      <c r="B285" s="83" t="s">
        <v>724</v>
      </c>
      <c r="C285" s="83">
        <v>850</v>
      </c>
      <c r="D285" s="120"/>
      <c r="E285" s="98">
        <f>E286+E287</f>
        <v>30</v>
      </c>
    </row>
    <row r="286" spans="1:5" ht="36" customHeight="1">
      <c r="A286" s="51" t="s">
        <v>1</v>
      </c>
      <c r="B286" s="83" t="s">
        <v>724</v>
      </c>
      <c r="C286" s="83">
        <v>850</v>
      </c>
      <c r="D286" s="120" t="s">
        <v>9</v>
      </c>
      <c r="E286" s="98">
        <v>5</v>
      </c>
    </row>
    <row r="287" spans="1:5" ht="47.25">
      <c r="A287" s="51" t="s">
        <v>322</v>
      </c>
      <c r="B287" s="83" t="s">
        <v>724</v>
      </c>
      <c r="C287" s="83">
        <v>850</v>
      </c>
      <c r="D287" s="120" t="s">
        <v>10</v>
      </c>
      <c r="E287" s="98">
        <v>25</v>
      </c>
    </row>
    <row r="288" spans="1:5" ht="31.5">
      <c r="A288" s="97" t="s">
        <v>327</v>
      </c>
      <c r="B288" s="81" t="s">
        <v>725</v>
      </c>
      <c r="C288" s="81"/>
      <c r="D288" s="123"/>
      <c r="E288" s="198">
        <f>E290+E295</f>
        <v>1030.1</v>
      </c>
    </row>
    <row r="289" spans="1:5" ht="15.75">
      <c r="A289" s="51" t="s">
        <v>173</v>
      </c>
      <c r="B289" s="83" t="s">
        <v>726</v>
      </c>
      <c r="C289" s="81"/>
      <c r="D289" s="123"/>
      <c r="E289" s="98">
        <f>E290+E295</f>
        <v>1030.1</v>
      </c>
    </row>
    <row r="290" spans="1:5" ht="49.5" customHeight="1">
      <c r="A290" s="51" t="s">
        <v>329</v>
      </c>
      <c r="B290" s="83" t="s">
        <v>819</v>
      </c>
      <c r="C290" s="83"/>
      <c r="D290" s="120"/>
      <c r="E290" s="98">
        <f>E291+E293</f>
        <v>598.5</v>
      </c>
    </row>
    <row r="291" spans="1:5" ht="15.75">
      <c r="A291" s="74" t="s">
        <v>775</v>
      </c>
      <c r="B291" s="83" t="s">
        <v>819</v>
      </c>
      <c r="C291" s="83">
        <v>120</v>
      </c>
      <c r="D291" s="120"/>
      <c r="E291" s="98">
        <f>E292</f>
        <v>553.3</v>
      </c>
    </row>
    <row r="292" spans="1:5" ht="15.75">
      <c r="A292" s="51" t="s">
        <v>2</v>
      </c>
      <c r="B292" s="83" t="s">
        <v>819</v>
      </c>
      <c r="C292" s="83">
        <v>120</v>
      </c>
      <c r="D292" s="120" t="s">
        <v>30</v>
      </c>
      <c r="E292" s="98">
        <v>553.3</v>
      </c>
    </row>
    <row r="293" spans="1:5" ht="31.5">
      <c r="A293" s="138" t="s">
        <v>778</v>
      </c>
      <c r="B293" s="83" t="s">
        <v>819</v>
      </c>
      <c r="C293" s="83">
        <v>240</v>
      </c>
      <c r="D293" s="120"/>
      <c r="E293" s="98">
        <f>E294</f>
        <v>45.2</v>
      </c>
    </row>
    <row r="294" spans="1:5" ht="15.75">
      <c r="A294" s="51" t="s">
        <v>2</v>
      </c>
      <c r="B294" s="83" t="s">
        <v>819</v>
      </c>
      <c r="C294" s="83">
        <v>240</v>
      </c>
      <c r="D294" s="120" t="s">
        <v>30</v>
      </c>
      <c r="E294" s="98">
        <v>45.2</v>
      </c>
    </row>
    <row r="295" spans="1:5" ht="31.5">
      <c r="A295" s="51" t="s">
        <v>331</v>
      </c>
      <c r="B295" s="83" t="s">
        <v>818</v>
      </c>
      <c r="C295" s="83"/>
      <c r="D295" s="120"/>
      <c r="E295" s="98">
        <f>E296+E298</f>
        <v>431.59999999999997</v>
      </c>
    </row>
    <row r="296" spans="1:5" ht="15.75">
      <c r="A296" s="74" t="s">
        <v>775</v>
      </c>
      <c r="B296" s="83" t="s">
        <v>818</v>
      </c>
      <c r="C296" s="83">
        <v>120</v>
      </c>
      <c r="D296" s="120"/>
      <c r="E296" s="98">
        <f>E297</f>
        <v>402.9</v>
      </c>
    </row>
    <row r="297" spans="1:5" ht="15.75">
      <c r="A297" s="85" t="s">
        <v>115</v>
      </c>
      <c r="B297" s="83" t="s">
        <v>818</v>
      </c>
      <c r="C297" s="83">
        <v>120</v>
      </c>
      <c r="D297" s="120" t="s">
        <v>116</v>
      </c>
      <c r="E297" s="98">
        <v>402.9</v>
      </c>
    </row>
    <row r="298" spans="1:5" ht="31.5">
      <c r="A298" s="138" t="s">
        <v>778</v>
      </c>
      <c r="B298" s="83" t="s">
        <v>818</v>
      </c>
      <c r="C298" s="83">
        <v>240</v>
      </c>
      <c r="D298" s="120"/>
      <c r="E298" s="98">
        <f>E299</f>
        <v>28.7</v>
      </c>
    </row>
    <row r="299" spans="1:5" ht="15.75">
      <c r="A299" s="85" t="s">
        <v>115</v>
      </c>
      <c r="B299" s="83" t="s">
        <v>818</v>
      </c>
      <c r="C299" s="83">
        <v>240</v>
      </c>
      <c r="D299" s="120" t="s">
        <v>116</v>
      </c>
      <c r="E299" s="98">
        <v>28.7</v>
      </c>
    </row>
    <row r="300" spans="1:5" ht="47.25">
      <c r="A300" s="95" t="s">
        <v>171</v>
      </c>
      <c r="B300" s="121" t="s">
        <v>729</v>
      </c>
      <c r="C300" s="121"/>
      <c r="D300" s="122"/>
      <c r="E300" s="96">
        <f>E301</f>
        <v>25226.399999999998</v>
      </c>
    </row>
    <row r="301" spans="1:5" ht="15.75">
      <c r="A301" s="51" t="s">
        <v>173</v>
      </c>
      <c r="B301" s="83" t="s">
        <v>728</v>
      </c>
      <c r="C301" s="83"/>
      <c r="D301" s="120"/>
      <c r="E301" s="98">
        <f>E308+E315+E318+E321+E328+E331+E334+E337+E340+E343+E349+E346+E381+E384+E302+E352+E358+E361+E366+E372+E375+E378+E355+E369</f>
        <v>25226.399999999998</v>
      </c>
    </row>
    <row r="302" spans="1:5" ht="63" hidden="1">
      <c r="A302" s="51" t="s">
        <v>399</v>
      </c>
      <c r="B302" s="120" t="s">
        <v>334</v>
      </c>
      <c r="C302" s="83"/>
      <c r="D302" s="120"/>
      <c r="E302" s="98">
        <f>E303+E305</f>
        <v>0</v>
      </c>
    </row>
    <row r="303" spans="1:5" ht="31.5" hidden="1">
      <c r="A303" s="51" t="s">
        <v>196</v>
      </c>
      <c r="B303" s="120" t="s">
        <v>334</v>
      </c>
      <c r="C303" s="83">
        <v>111</v>
      </c>
      <c r="D303" s="120"/>
      <c r="E303" s="98">
        <f>E304</f>
        <v>0</v>
      </c>
    </row>
    <row r="304" spans="1:5" ht="15.75" hidden="1">
      <c r="A304" s="51" t="s">
        <v>113</v>
      </c>
      <c r="B304" s="120" t="s">
        <v>334</v>
      </c>
      <c r="C304" s="83">
        <v>111</v>
      </c>
      <c r="D304" s="120" t="s">
        <v>114</v>
      </c>
      <c r="E304" s="98">
        <v>0</v>
      </c>
    </row>
    <row r="305" spans="1:5" ht="15.75" hidden="1">
      <c r="A305" s="11" t="s">
        <v>197</v>
      </c>
      <c r="B305" s="120" t="s">
        <v>334</v>
      </c>
      <c r="C305" s="83">
        <v>112</v>
      </c>
      <c r="D305" s="120"/>
      <c r="E305" s="98">
        <f>E306</f>
        <v>0</v>
      </c>
    </row>
    <row r="306" spans="1:5" ht="15.75" hidden="1">
      <c r="A306" s="51" t="s">
        <v>113</v>
      </c>
      <c r="B306" s="120" t="s">
        <v>334</v>
      </c>
      <c r="C306" s="83">
        <v>112</v>
      </c>
      <c r="D306" s="120" t="s">
        <v>114</v>
      </c>
      <c r="E306" s="98">
        <v>0</v>
      </c>
    </row>
    <row r="307" spans="1:5" ht="15.75">
      <c r="A307" s="51" t="s">
        <v>173</v>
      </c>
      <c r="B307" s="120" t="s">
        <v>727</v>
      </c>
      <c r="C307" s="83"/>
      <c r="D307" s="120"/>
      <c r="E307" s="98">
        <f>E301</f>
        <v>25226.399999999998</v>
      </c>
    </row>
    <row r="308" spans="1:5" ht="51.75" customHeight="1">
      <c r="A308" s="51" t="s">
        <v>333</v>
      </c>
      <c r="B308" s="83" t="s">
        <v>730</v>
      </c>
      <c r="C308" s="83"/>
      <c r="D308" s="120"/>
      <c r="E308" s="98">
        <f>E309+E311+E313</f>
        <v>12417</v>
      </c>
    </row>
    <row r="309" spans="1:5" ht="15.75">
      <c r="A309" s="74" t="s">
        <v>782</v>
      </c>
      <c r="B309" s="83" t="s">
        <v>730</v>
      </c>
      <c r="C309" s="83">
        <v>110</v>
      </c>
      <c r="D309" s="120"/>
      <c r="E309" s="98">
        <f>E310</f>
        <v>8959.5</v>
      </c>
    </row>
    <row r="310" spans="1:5" ht="15.75">
      <c r="A310" s="51" t="s">
        <v>2</v>
      </c>
      <c r="B310" s="83" t="s">
        <v>730</v>
      </c>
      <c r="C310" s="83">
        <v>110</v>
      </c>
      <c r="D310" s="120" t="s">
        <v>30</v>
      </c>
      <c r="E310" s="98">
        <v>8959.5</v>
      </c>
    </row>
    <row r="311" spans="1:5" ht="31.5">
      <c r="A311" s="138" t="s">
        <v>778</v>
      </c>
      <c r="B311" s="83" t="s">
        <v>730</v>
      </c>
      <c r="C311" s="83">
        <v>240</v>
      </c>
      <c r="D311" s="120"/>
      <c r="E311" s="98">
        <f>E312</f>
        <v>3455.5</v>
      </c>
    </row>
    <row r="312" spans="1:5" ht="15.75">
      <c r="A312" s="51" t="s">
        <v>2</v>
      </c>
      <c r="B312" s="83" t="s">
        <v>730</v>
      </c>
      <c r="C312" s="83">
        <v>240</v>
      </c>
      <c r="D312" s="120" t="s">
        <v>30</v>
      </c>
      <c r="E312" s="98">
        <v>3455.5</v>
      </c>
    </row>
    <row r="313" spans="1:5" ht="15.75">
      <c r="A313" s="51" t="s">
        <v>776</v>
      </c>
      <c r="B313" s="83" t="s">
        <v>730</v>
      </c>
      <c r="C313" s="83">
        <v>850</v>
      </c>
      <c r="D313" s="120"/>
      <c r="E313" s="98">
        <f>E314</f>
        <v>2</v>
      </c>
    </row>
    <row r="314" spans="1:5" ht="15.75">
      <c r="A314" s="51" t="s">
        <v>2</v>
      </c>
      <c r="B314" s="83" t="s">
        <v>730</v>
      </c>
      <c r="C314" s="83">
        <v>850</v>
      </c>
      <c r="D314" s="120" t="s">
        <v>30</v>
      </c>
      <c r="E314" s="98">
        <v>2</v>
      </c>
    </row>
    <row r="315" spans="1:5" ht="63">
      <c r="A315" s="51" t="s">
        <v>335</v>
      </c>
      <c r="B315" s="83" t="s">
        <v>731</v>
      </c>
      <c r="C315" s="83"/>
      <c r="D315" s="120"/>
      <c r="E315" s="98">
        <f>E316</f>
        <v>500</v>
      </c>
    </row>
    <row r="316" spans="1:5" ht="15.75">
      <c r="A316" s="51" t="s">
        <v>337</v>
      </c>
      <c r="B316" s="83" t="s">
        <v>731</v>
      </c>
      <c r="C316" s="83">
        <v>870</v>
      </c>
      <c r="D316" s="120"/>
      <c r="E316" s="98">
        <f>E317</f>
        <v>500</v>
      </c>
    </row>
    <row r="317" spans="1:5" ht="15.75">
      <c r="A317" s="51" t="s">
        <v>25</v>
      </c>
      <c r="B317" s="83" t="s">
        <v>731</v>
      </c>
      <c r="C317" s="83">
        <v>870</v>
      </c>
      <c r="D317" s="120" t="s">
        <v>11</v>
      </c>
      <c r="E317" s="98">
        <v>500</v>
      </c>
    </row>
    <row r="318" spans="1:5" ht="47.25" hidden="1">
      <c r="A318" s="51" t="s">
        <v>338</v>
      </c>
      <c r="B318" s="83" t="s">
        <v>339</v>
      </c>
      <c r="C318" s="83"/>
      <c r="D318" s="120"/>
      <c r="E318" s="98">
        <f>E319</f>
        <v>0</v>
      </c>
    </row>
    <row r="319" spans="1:5" ht="15.75" hidden="1">
      <c r="A319" s="51" t="s">
        <v>170</v>
      </c>
      <c r="B319" s="83" t="s">
        <v>339</v>
      </c>
      <c r="C319" s="83">
        <v>852</v>
      </c>
      <c r="D319" s="120"/>
      <c r="E319" s="98">
        <f>E320</f>
        <v>0</v>
      </c>
    </row>
    <row r="320" spans="1:5" ht="15.75" hidden="1">
      <c r="A320" s="51" t="s">
        <v>2</v>
      </c>
      <c r="B320" s="83" t="s">
        <v>339</v>
      </c>
      <c r="C320" s="83">
        <v>852</v>
      </c>
      <c r="D320" s="120" t="s">
        <v>30</v>
      </c>
      <c r="E320" s="98">
        <v>0</v>
      </c>
    </row>
    <row r="321" spans="1:5" ht="64.5" customHeight="1">
      <c r="A321" s="51" t="s">
        <v>340</v>
      </c>
      <c r="B321" s="83" t="s">
        <v>732</v>
      </c>
      <c r="C321" s="83"/>
      <c r="D321" s="120"/>
      <c r="E321" s="98">
        <f>E322+E324+E326</f>
        <v>1484.5</v>
      </c>
    </row>
    <row r="322" spans="1:5" ht="31.5">
      <c r="A322" s="138" t="s">
        <v>778</v>
      </c>
      <c r="B322" s="83" t="s">
        <v>732</v>
      </c>
      <c r="C322" s="83">
        <v>240</v>
      </c>
      <c r="D322" s="120"/>
      <c r="E322" s="98">
        <f>E323</f>
        <v>1047</v>
      </c>
    </row>
    <row r="323" spans="1:5" ht="15.75">
      <c r="A323" s="51" t="s">
        <v>2</v>
      </c>
      <c r="B323" s="83" t="s">
        <v>732</v>
      </c>
      <c r="C323" s="83">
        <v>240</v>
      </c>
      <c r="D323" s="120" t="s">
        <v>30</v>
      </c>
      <c r="E323" s="98">
        <v>1047</v>
      </c>
    </row>
    <row r="324" spans="1:5" ht="15.75">
      <c r="A324" s="51" t="s">
        <v>786</v>
      </c>
      <c r="B324" s="83" t="s">
        <v>732</v>
      </c>
      <c r="C324" s="83">
        <v>830</v>
      </c>
      <c r="D324" s="120"/>
      <c r="E324" s="98">
        <f>E325</f>
        <v>419.2</v>
      </c>
    </row>
    <row r="325" spans="1:5" ht="15.75">
      <c r="A325" s="51" t="s">
        <v>2</v>
      </c>
      <c r="B325" s="83" t="s">
        <v>732</v>
      </c>
      <c r="C325" s="83">
        <v>830</v>
      </c>
      <c r="D325" s="120" t="s">
        <v>30</v>
      </c>
      <c r="E325" s="98">
        <v>419.2</v>
      </c>
    </row>
    <row r="326" spans="1:5" ht="15.75">
      <c r="A326" s="51" t="s">
        <v>776</v>
      </c>
      <c r="B326" s="83" t="s">
        <v>732</v>
      </c>
      <c r="C326" s="83">
        <v>850</v>
      </c>
      <c r="D326" s="120"/>
      <c r="E326" s="98">
        <f>E327</f>
        <v>18.3</v>
      </c>
    </row>
    <row r="327" spans="1:5" ht="15.75">
      <c r="A327" s="51" t="s">
        <v>2</v>
      </c>
      <c r="B327" s="83" t="s">
        <v>732</v>
      </c>
      <c r="C327" s="83">
        <v>850</v>
      </c>
      <c r="D327" s="120" t="s">
        <v>30</v>
      </c>
      <c r="E327" s="98">
        <v>18.3</v>
      </c>
    </row>
    <row r="328" spans="1:5" ht="63">
      <c r="A328" s="51" t="s">
        <v>342</v>
      </c>
      <c r="B328" s="83" t="s">
        <v>733</v>
      </c>
      <c r="C328" s="83"/>
      <c r="D328" s="120"/>
      <c r="E328" s="98">
        <f>E329</f>
        <v>20.9</v>
      </c>
    </row>
    <row r="329" spans="1:5" ht="15.75">
      <c r="A329" s="51" t="s">
        <v>170</v>
      </c>
      <c r="B329" s="83" t="s">
        <v>733</v>
      </c>
      <c r="C329" s="83">
        <v>850</v>
      </c>
      <c r="D329" s="120"/>
      <c r="E329" s="98">
        <f>E330</f>
        <v>20.9</v>
      </c>
    </row>
    <row r="330" spans="1:5" ht="15.75">
      <c r="A330" s="51" t="s">
        <v>2</v>
      </c>
      <c r="B330" s="83" t="s">
        <v>733</v>
      </c>
      <c r="C330" s="83">
        <v>850</v>
      </c>
      <c r="D330" s="120" t="s">
        <v>30</v>
      </c>
      <c r="E330" s="98">
        <v>20.9</v>
      </c>
    </row>
    <row r="331" spans="1:5" ht="68.25" customHeight="1" hidden="1">
      <c r="A331" s="51" t="s">
        <v>344</v>
      </c>
      <c r="B331" s="83" t="s">
        <v>765</v>
      </c>
      <c r="C331" s="83"/>
      <c r="D331" s="120"/>
      <c r="E331" s="98">
        <f>E332</f>
        <v>0</v>
      </c>
    </row>
    <row r="332" spans="1:5" ht="31.5" hidden="1">
      <c r="A332" s="138" t="s">
        <v>778</v>
      </c>
      <c r="B332" s="83" t="s">
        <v>765</v>
      </c>
      <c r="C332" s="83">
        <v>240</v>
      </c>
      <c r="D332" s="120"/>
      <c r="E332" s="98">
        <f>E333</f>
        <v>0</v>
      </c>
    </row>
    <row r="333" spans="1:5" ht="15.75" hidden="1">
      <c r="A333" s="51" t="s">
        <v>2</v>
      </c>
      <c r="B333" s="83" t="s">
        <v>765</v>
      </c>
      <c r="C333" s="83">
        <v>240</v>
      </c>
      <c r="D333" s="120" t="s">
        <v>30</v>
      </c>
      <c r="E333" s="98">
        <v>0</v>
      </c>
    </row>
    <row r="334" spans="1:5" ht="63">
      <c r="A334" s="51" t="s">
        <v>346</v>
      </c>
      <c r="B334" s="83" t="s">
        <v>734</v>
      </c>
      <c r="C334" s="83"/>
      <c r="D334" s="120"/>
      <c r="E334" s="98">
        <f>E335</f>
        <v>47.2</v>
      </c>
    </row>
    <row r="335" spans="1:5" ht="15.75">
      <c r="A335" s="51" t="s">
        <v>205</v>
      </c>
      <c r="B335" s="83" t="s">
        <v>734</v>
      </c>
      <c r="C335" s="83">
        <v>350</v>
      </c>
      <c r="D335" s="120"/>
      <c r="E335" s="98">
        <f>E336</f>
        <v>47.2</v>
      </c>
    </row>
    <row r="336" spans="1:5" ht="16.5" customHeight="1">
      <c r="A336" s="51" t="s">
        <v>2</v>
      </c>
      <c r="B336" s="83" t="s">
        <v>734</v>
      </c>
      <c r="C336" s="83">
        <v>350</v>
      </c>
      <c r="D336" s="120" t="s">
        <v>30</v>
      </c>
      <c r="E336" s="98">
        <f>47.2</f>
        <v>47.2</v>
      </c>
    </row>
    <row r="337" spans="1:5" ht="63" hidden="1">
      <c r="A337" s="51" t="s">
        <v>348</v>
      </c>
      <c r="B337" s="83" t="s">
        <v>766</v>
      </c>
      <c r="C337" s="83"/>
      <c r="D337" s="120"/>
      <c r="E337" s="98">
        <f>E338</f>
        <v>0</v>
      </c>
    </row>
    <row r="338" spans="1:5" ht="31.5" hidden="1">
      <c r="A338" s="138" t="s">
        <v>778</v>
      </c>
      <c r="B338" s="83" t="s">
        <v>766</v>
      </c>
      <c r="C338" s="83">
        <v>240</v>
      </c>
      <c r="D338" s="120"/>
      <c r="E338" s="98">
        <f>E339</f>
        <v>0</v>
      </c>
    </row>
    <row r="339" spans="1:5" ht="15.75" hidden="1">
      <c r="A339" s="51" t="s">
        <v>2</v>
      </c>
      <c r="B339" s="83" t="s">
        <v>766</v>
      </c>
      <c r="C339" s="83">
        <v>240</v>
      </c>
      <c r="D339" s="120" t="s">
        <v>30</v>
      </c>
      <c r="E339" s="98">
        <v>0</v>
      </c>
    </row>
    <row r="340" spans="1:5" ht="77.25" customHeight="1">
      <c r="A340" s="51" t="s">
        <v>350</v>
      </c>
      <c r="B340" s="83" t="s">
        <v>735</v>
      </c>
      <c r="C340" s="83"/>
      <c r="D340" s="120"/>
      <c r="E340" s="98">
        <f>E341</f>
        <v>10</v>
      </c>
    </row>
    <row r="341" spans="1:5" ht="31.5">
      <c r="A341" s="11" t="s">
        <v>194</v>
      </c>
      <c r="B341" s="83" t="s">
        <v>735</v>
      </c>
      <c r="C341" s="83">
        <v>810</v>
      </c>
      <c r="D341" s="120"/>
      <c r="E341" s="98">
        <f>E342</f>
        <v>10</v>
      </c>
    </row>
    <row r="342" spans="1:5" ht="15.75">
      <c r="A342" s="11" t="s">
        <v>27</v>
      </c>
      <c r="B342" s="83" t="s">
        <v>735</v>
      </c>
      <c r="C342" s="83">
        <v>810</v>
      </c>
      <c r="D342" s="120" t="s">
        <v>13</v>
      </c>
      <c r="E342" s="98">
        <v>10</v>
      </c>
    </row>
    <row r="343" spans="1:5" ht="63">
      <c r="A343" s="51" t="s">
        <v>352</v>
      </c>
      <c r="B343" s="83" t="s">
        <v>736</v>
      </c>
      <c r="C343" s="83"/>
      <c r="D343" s="120"/>
      <c r="E343" s="98">
        <f>E344</f>
        <v>100</v>
      </c>
    </row>
    <row r="344" spans="1:5" ht="31.5">
      <c r="A344" s="138" t="s">
        <v>778</v>
      </c>
      <c r="B344" s="83" t="s">
        <v>736</v>
      </c>
      <c r="C344" s="83">
        <v>240</v>
      </c>
      <c r="D344" s="120"/>
      <c r="E344" s="98">
        <f>E345</f>
        <v>100</v>
      </c>
    </row>
    <row r="345" spans="1:5" ht="15.75">
      <c r="A345" s="51" t="s">
        <v>3</v>
      </c>
      <c r="B345" s="83" t="s">
        <v>736</v>
      </c>
      <c r="C345" s="83">
        <v>240</v>
      </c>
      <c r="D345" s="120" t="s">
        <v>14</v>
      </c>
      <c r="E345" s="98">
        <v>100</v>
      </c>
    </row>
    <row r="346" spans="1:5" ht="63">
      <c r="A346" s="51" t="s">
        <v>354</v>
      </c>
      <c r="B346" s="83" t="s">
        <v>737</v>
      </c>
      <c r="C346" s="83"/>
      <c r="D346" s="120"/>
      <c r="E346" s="98">
        <f>E347</f>
        <v>3745</v>
      </c>
    </row>
    <row r="347" spans="1:5" ht="31.5">
      <c r="A347" s="138" t="s">
        <v>778</v>
      </c>
      <c r="B347" s="83" t="s">
        <v>737</v>
      </c>
      <c r="C347" s="83">
        <v>240</v>
      </c>
      <c r="D347" s="120"/>
      <c r="E347" s="98">
        <f>E348</f>
        <v>3745</v>
      </c>
    </row>
    <row r="348" spans="1:5" ht="15.75">
      <c r="A348" s="51" t="s">
        <v>3</v>
      </c>
      <c r="B348" s="83" t="s">
        <v>737</v>
      </c>
      <c r="C348" s="83">
        <v>240</v>
      </c>
      <c r="D348" s="120" t="s">
        <v>14</v>
      </c>
      <c r="E348" s="98">
        <v>3745</v>
      </c>
    </row>
    <row r="349" spans="1:5" ht="63">
      <c r="A349" s="51" t="s">
        <v>356</v>
      </c>
      <c r="B349" s="83" t="s">
        <v>738</v>
      </c>
      <c r="C349" s="83"/>
      <c r="D349" s="120"/>
      <c r="E349" s="98">
        <f>E350</f>
        <v>64</v>
      </c>
    </row>
    <row r="350" spans="1:5" ht="17.25" customHeight="1">
      <c r="A350" s="2" t="s">
        <v>787</v>
      </c>
      <c r="B350" s="83" t="s">
        <v>738</v>
      </c>
      <c r="C350" s="83">
        <v>320</v>
      </c>
      <c r="D350" s="120"/>
      <c r="E350" s="98">
        <f>E351</f>
        <v>64</v>
      </c>
    </row>
    <row r="351" spans="1:5" ht="15.75">
      <c r="A351" s="2" t="s">
        <v>8</v>
      </c>
      <c r="B351" s="83" t="s">
        <v>738</v>
      </c>
      <c r="C351" s="83">
        <v>320</v>
      </c>
      <c r="D351" s="120" t="s">
        <v>364</v>
      </c>
      <c r="E351" s="98">
        <v>64</v>
      </c>
    </row>
    <row r="352" spans="1:5" ht="33.75" customHeight="1" hidden="1">
      <c r="A352" s="11" t="s">
        <v>403</v>
      </c>
      <c r="B352" s="83" t="s">
        <v>400</v>
      </c>
      <c r="C352" s="83"/>
      <c r="D352" s="120"/>
      <c r="E352" s="98">
        <f>E353</f>
        <v>0</v>
      </c>
    </row>
    <row r="353" spans="1:5" ht="33.75" customHeight="1" hidden="1">
      <c r="A353" s="11" t="s">
        <v>191</v>
      </c>
      <c r="B353" s="83" t="s">
        <v>400</v>
      </c>
      <c r="C353" s="83">
        <v>411</v>
      </c>
      <c r="D353" s="120"/>
      <c r="E353" s="98">
        <f>E354</f>
        <v>0</v>
      </c>
    </row>
    <row r="354" spans="1:5" ht="15.75" hidden="1">
      <c r="A354" s="11" t="s">
        <v>4</v>
      </c>
      <c r="B354" s="83" t="s">
        <v>400</v>
      </c>
      <c r="C354" s="83">
        <v>411</v>
      </c>
      <c r="D354" s="120" t="s">
        <v>15</v>
      </c>
      <c r="E354" s="98">
        <v>0</v>
      </c>
    </row>
    <row r="355" spans="1:5" ht="33" customHeight="1">
      <c r="A355" s="11" t="s">
        <v>420</v>
      </c>
      <c r="B355" s="83" t="s">
        <v>739</v>
      </c>
      <c r="C355" s="83"/>
      <c r="D355" s="120"/>
      <c r="E355" s="98">
        <f>E356</f>
        <v>500</v>
      </c>
    </row>
    <row r="356" spans="1:5" ht="31.5">
      <c r="A356" s="11" t="s">
        <v>194</v>
      </c>
      <c r="B356" s="83" t="s">
        <v>739</v>
      </c>
      <c r="C356" s="83">
        <v>810</v>
      </c>
      <c r="D356" s="120"/>
      <c r="E356" s="98">
        <f>E357</f>
        <v>500</v>
      </c>
    </row>
    <row r="357" spans="1:5" ht="15.75">
      <c r="A357" s="63" t="s">
        <v>5</v>
      </c>
      <c r="B357" s="83" t="s">
        <v>739</v>
      </c>
      <c r="C357" s="83">
        <v>810</v>
      </c>
      <c r="D357" s="120" t="s">
        <v>16</v>
      </c>
      <c r="E357" s="98">
        <v>500</v>
      </c>
    </row>
    <row r="358" spans="1:5" ht="15.75" hidden="1">
      <c r="A358" s="11" t="s">
        <v>402</v>
      </c>
      <c r="B358" s="83" t="s">
        <v>405</v>
      </c>
      <c r="C358" s="83"/>
      <c r="D358" s="120"/>
      <c r="E358" s="98">
        <f>E359</f>
        <v>0</v>
      </c>
    </row>
    <row r="359" spans="1:5" ht="31.5" hidden="1">
      <c r="A359" s="11" t="s">
        <v>401</v>
      </c>
      <c r="B359" s="83" t="s">
        <v>405</v>
      </c>
      <c r="C359" s="83">
        <v>630</v>
      </c>
      <c r="D359" s="120"/>
      <c r="E359" s="98">
        <f>E360</f>
        <v>0</v>
      </c>
    </row>
    <row r="360" spans="1:5" ht="15.75" hidden="1">
      <c r="A360" s="168" t="s">
        <v>31</v>
      </c>
      <c r="B360" s="83" t="s">
        <v>405</v>
      </c>
      <c r="C360" s="83">
        <v>630</v>
      </c>
      <c r="D360" s="120" t="s">
        <v>32</v>
      </c>
      <c r="E360" s="98">
        <v>0</v>
      </c>
    </row>
    <row r="361" spans="1:5" ht="15.75">
      <c r="A361" s="11" t="s">
        <v>404</v>
      </c>
      <c r="B361" s="83" t="s">
        <v>740</v>
      </c>
      <c r="C361" s="83"/>
      <c r="D361" s="120"/>
      <c r="E361" s="98">
        <f>E362+E364</f>
        <v>50</v>
      </c>
    </row>
    <row r="362" spans="1:5" ht="31.5" hidden="1">
      <c r="A362" s="11" t="s">
        <v>194</v>
      </c>
      <c r="B362" s="83" t="s">
        <v>406</v>
      </c>
      <c r="C362" s="83">
        <v>810</v>
      </c>
      <c r="D362" s="120"/>
      <c r="E362" s="98">
        <f>E363</f>
        <v>0</v>
      </c>
    </row>
    <row r="363" spans="1:5" ht="15.75" hidden="1">
      <c r="A363" s="63" t="s">
        <v>5</v>
      </c>
      <c r="B363" s="83" t="s">
        <v>406</v>
      </c>
      <c r="C363" s="83">
        <v>810</v>
      </c>
      <c r="D363" s="120" t="s">
        <v>16</v>
      </c>
      <c r="E363" s="98">
        <v>0</v>
      </c>
    </row>
    <row r="364" spans="1:5" ht="31.5">
      <c r="A364" s="138" t="s">
        <v>778</v>
      </c>
      <c r="B364" s="83" t="s">
        <v>740</v>
      </c>
      <c r="C364" s="83">
        <v>240</v>
      </c>
      <c r="D364" s="120"/>
      <c r="E364" s="98">
        <f>E365</f>
        <v>50</v>
      </c>
    </row>
    <row r="365" spans="1:6" ht="15.75">
      <c r="A365" s="63" t="s">
        <v>5</v>
      </c>
      <c r="B365" s="83" t="s">
        <v>740</v>
      </c>
      <c r="C365" s="83">
        <v>240</v>
      </c>
      <c r="D365" s="120" t="s">
        <v>16</v>
      </c>
      <c r="E365" s="98">
        <v>50</v>
      </c>
      <c r="F365" s="173"/>
    </row>
    <row r="366" spans="1:5" s="164" customFormat="1" ht="15.75">
      <c r="A366" s="11" t="s">
        <v>412</v>
      </c>
      <c r="B366" s="83" t="s">
        <v>741</v>
      </c>
      <c r="C366" s="83"/>
      <c r="D366" s="120"/>
      <c r="E366" s="98">
        <f>E367</f>
        <v>50</v>
      </c>
    </row>
    <row r="367" spans="1:5" s="164" customFormat="1" ht="31.5">
      <c r="A367" s="138" t="s">
        <v>778</v>
      </c>
      <c r="B367" s="83" t="s">
        <v>741</v>
      </c>
      <c r="C367" s="83">
        <v>240</v>
      </c>
      <c r="D367" s="120"/>
      <c r="E367" s="98">
        <f>E368</f>
        <v>50</v>
      </c>
    </row>
    <row r="368" spans="1:5" s="164" customFormat="1" ht="15.75">
      <c r="A368" s="51" t="s">
        <v>6</v>
      </c>
      <c r="B368" s="83" t="s">
        <v>741</v>
      </c>
      <c r="C368" s="83">
        <v>240</v>
      </c>
      <c r="D368" s="120" t="s">
        <v>17</v>
      </c>
      <c r="E368" s="98">
        <v>50</v>
      </c>
    </row>
    <row r="369" spans="1:5" s="164" customFormat="1" ht="31.5">
      <c r="A369" s="11" t="s">
        <v>804</v>
      </c>
      <c r="B369" s="105" t="s">
        <v>799</v>
      </c>
      <c r="C369" s="83"/>
      <c r="D369" s="120"/>
      <c r="E369" s="98">
        <f>E370</f>
        <v>6184.8</v>
      </c>
    </row>
    <row r="370" spans="1:5" s="164" customFormat="1" ht="15.75">
      <c r="A370" s="11" t="s">
        <v>820</v>
      </c>
      <c r="B370" s="105" t="s">
        <v>799</v>
      </c>
      <c r="C370" s="83">
        <v>410</v>
      </c>
      <c r="D370" s="120"/>
      <c r="E370" s="98">
        <f>E371</f>
        <v>6184.8</v>
      </c>
    </row>
    <row r="371" spans="1:5" s="164" customFormat="1" ht="15.75">
      <c r="A371" s="51" t="s">
        <v>4</v>
      </c>
      <c r="B371" s="105" t="s">
        <v>799</v>
      </c>
      <c r="C371" s="83">
        <v>410</v>
      </c>
      <c r="D371" s="120" t="s">
        <v>15</v>
      </c>
      <c r="E371" s="98">
        <v>6184.8</v>
      </c>
    </row>
    <row r="372" spans="1:5" ht="15.75" hidden="1">
      <c r="A372" s="51" t="s">
        <v>414</v>
      </c>
      <c r="B372" s="83" t="s">
        <v>415</v>
      </c>
      <c r="C372" s="83"/>
      <c r="D372" s="120"/>
      <c r="E372" s="196">
        <f>E373</f>
        <v>0</v>
      </c>
    </row>
    <row r="373" spans="1:5" ht="31.5" hidden="1">
      <c r="A373" s="51" t="s">
        <v>169</v>
      </c>
      <c r="B373" s="83" t="s">
        <v>415</v>
      </c>
      <c r="C373" s="83">
        <v>244</v>
      </c>
      <c r="D373" s="120"/>
      <c r="E373" s="196">
        <f>E374</f>
        <v>0</v>
      </c>
    </row>
    <row r="374" spans="1:5" ht="15.75" hidden="1">
      <c r="A374" s="51" t="s">
        <v>2</v>
      </c>
      <c r="B374" s="83" t="s">
        <v>415</v>
      </c>
      <c r="C374" s="83">
        <v>244</v>
      </c>
      <c r="D374" s="120" t="s">
        <v>30</v>
      </c>
      <c r="E374" s="196">
        <v>0</v>
      </c>
    </row>
    <row r="375" spans="1:5" ht="15.75" hidden="1">
      <c r="A375" s="51" t="s">
        <v>416</v>
      </c>
      <c r="B375" s="83" t="s">
        <v>417</v>
      </c>
      <c r="C375" s="83"/>
      <c r="D375" s="120"/>
      <c r="E375" s="196">
        <f>E376</f>
        <v>0</v>
      </c>
    </row>
    <row r="376" spans="1:5" ht="31.5" hidden="1">
      <c r="A376" s="51" t="s">
        <v>169</v>
      </c>
      <c r="B376" s="83" t="s">
        <v>417</v>
      </c>
      <c r="C376" s="83">
        <v>244</v>
      </c>
      <c r="D376" s="120"/>
      <c r="E376" s="196">
        <f>E377</f>
        <v>0</v>
      </c>
    </row>
    <row r="377" spans="1:5" ht="15.75" hidden="1">
      <c r="A377" s="11" t="s">
        <v>111</v>
      </c>
      <c r="B377" s="83" t="s">
        <v>417</v>
      </c>
      <c r="C377" s="83">
        <v>244</v>
      </c>
      <c r="D377" s="120" t="s">
        <v>112</v>
      </c>
      <c r="E377" s="196">
        <v>0</v>
      </c>
    </row>
    <row r="378" spans="1:5" ht="15.75" hidden="1">
      <c r="A378" s="51" t="s">
        <v>418</v>
      </c>
      <c r="B378" s="83" t="s">
        <v>419</v>
      </c>
      <c r="C378" s="83"/>
      <c r="D378" s="120"/>
      <c r="E378" s="196">
        <f>E379</f>
        <v>0</v>
      </c>
    </row>
    <row r="379" spans="1:5" ht="31.5" hidden="1">
      <c r="A379" s="51" t="s">
        <v>169</v>
      </c>
      <c r="B379" s="83" t="s">
        <v>419</v>
      </c>
      <c r="C379" s="83">
        <v>244</v>
      </c>
      <c r="D379" s="120"/>
      <c r="E379" s="196">
        <f>E380</f>
        <v>0</v>
      </c>
    </row>
    <row r="380" spans="1:5" ht="15.75" hidden="1">
      <c r="A380" s="63" t="s">
        <v>28</v>
      </c>
      <c r="B380" s="83" t="s">
        <v>419</v>
      </c>
      <c r="C380" s="83">
        <v>244</v>
      </c>
      <c r="D380" s="120" t="s">
        <v>18</v>
      </c>
      <c r="E380" s="196">
        <v>0</v>
      </c>
    </row>
    <row r="381" spans="1:5" ht="80.25" customHeight="1">
      <c r="A381" s="57" t="s">
        <v>175</v>
      </c>
      <c r="B381" s="83" t="s">
        <v>742</v>
      </c>
      <c r="C381" s="83"/>
      <c r="D381" s="120"/>
      <c r="E381" s="98">
        <f>E382</f>
        <v>53</v>
      </c>
    </row>
    <row r="382" spans="1:5" ht="15.75">
      <c r="A382" s="2" t="s">
        <v>33</v>
      </c>
      <c r="B382" s="83" t="s">
        <v>742</v>
      </c>
      <c r="C382" s="83">
        <v>540</v>
      </c>
      <c r="D382" s="120"/>
      <c r="E382" s="98">
        <f>E383</f>
        <v>53</v>
      </c>
    </row>
    <row r="383" spans="1:5" ht="34.5" customHeight="1">
      <c r="A383" s="51" t="s">
        <v>1</v>
      </c>
      <c r="B383" s="83" t="s">
        <v>742</v>
      </c>
      <c r="C383" s="83">
        <v>540</v>
      </c>
      <c r="D383" s="120" t="s">
        <v>9</v>
      </c>
      <c r="E383" s="98">
        <v>53</v>
      </c>
    </row>
    <row r="384" spans="1:5" ht="63" hidden="1">
      <c r="A384" s="2" t="s">
        <v>358</v>
      </c>
      <c r="B384" s="83" t="s">
        <v>359</v>
      </c>
      <c r="C384" s="83"/>
      <c r="D384" s="120"/>
      <c r="E384" s="196">
        <f>E385</f>
        <v>0</v>
      </c>
    </row>
    <row r="385" spans="1:5" ht="15.75" hidden="1">
      <c r="A385" s="2" t="s">
        <v>361</v>
      </c>
      <c r="B385" s="83" t="s">
        <v>359</v>
      </c>
      <c r="C385" s="83">
        <v>520</v>
      </c>
      <c r="D385" s="120"/>
      <c r="E385" s="196">
        <f>E386</f>
        <v>0</v>
      </c>
    </row>
    <row r="386" spans="1:5" ht="15.75" hidden="1">
      <c r="A386" s="2" t="s">
        <v>360</v>
      </c>
      <c r="B386" s="83" t="s">
        <v>359</v>
      </c>
      <c r="C386" s="83">
        <v>520</v>
      </c>
      <c r="D386" s="120" t="s">
        <v>365</v>
      </c>
      <c r="E386" s="196">
        <v>0</v>
      </c>
    </row>
    <row r="387" spans="1:5" ht="15.75">
      <c r="A387" s="88" t="s">
        <v>362</v>
      </c>
      <c r="B387" s="46"/>
      <c r="C387" s="46"/>
      <c r="D387" s="99"/>
      <c r="E387" s="96">
        <f>E9+E39+E153+E210+E229+E249+E258+E300+E253</f>
        <v>95483.41999999998</v>
      </c>
    </row>
    <row r="389" spans="5:7" ht="12.75">
      <c r="E389" s="207"/>
      <c r="G389" s="176"/>
    </row>
    <row r="391" spans="5:7" ht="12.75">
      <c r="E391" s="176"/>
      <c r="G391" s="176"/>
    </row>
  </sheetData>
  <sheetProtection/>
  <autoFilter ref="A8:E387"/>
  <mergeCells count="5">
    <mergeCell ref="A6:E6"/>
    <mergeCell ref="A1:E1"/>
    <mergeCell ref="A2:E2"/>
    <mergeCell ref="A3:E3"/>
    <mergeCell ref="A4:E4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8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77.375" style="0" customWidth="1"/>
    <col min="2" max="2" width="15.75390625" style="0" customWidth="1"/>
    <col min="3" max="3" width="6.75390625" style="0" customWidth="1"/>
    <col min="4" max="4" width="8.75390625" style="0" customWidth="1"/>
    <col min="5" max="6" width="13.75390625" style="0" customWidth="1"/>
  </cols>
  <sheetData>
    <row r="1" spans="1:6" ht="15.75">
      <c r="A1" s="223" t="s">
        <v>84</v>
      </c>
      <c r="B1" s="223"/>
      <c r="C1" s="223"/>
      <c r="D1" s="223"/>
      <c r="E1" s="223"/>
      <c r="F1" s="223"/>
    </row>
    <row r="2" spans="1:6" ht="15.75">
      <c r="A2" s="223" t="s">
        <v>20</v>
      </c>
      <c r="B2" s="223"/>
      <c r="C2" s="223"/>
      <c r="D2" s="223"/>
      <c r="E2" s="223"/>
      <c r="F2" s="223"/>
    </row>
    <row r="3" spans="1:6" ht="15.75">
      <c r="A3" s="223" t="s">
        <v>21</v>
      </c>
      <c r="B3" s="223"/>
      <c r="C3" s="223"/>
      <c r="D3" s="223"/>
      <c r="E3" s="223"/>
      <c r="F3" s="223"/>
    </row>
    <row r="4" spans="1:6" ht="15.75">
      <c r="A4" s="223" t="s">
        <v>823</v>
      </c>
      <c r="B4" s="223"/>
      <c r="C4" s="223"/>
      <c r="D4" s="223"/>
      <c r="E4" s="223"/>
      <c r="F4" s="223"/>
    </row>
    <row r="6" spans="1:6" ht="103.5" customHeight="1">
      <c r="A6" s="232" t="s">
        <v>582</v>
      </c>
      <c r="B6" s="232"/>
      <c r="C6" s="232"/>
      <c r="D6" s="232"/>
      <c r="E6" s="232"/>
      <c r="F6" s="232"/>
    </row>
    <row r="8" spans="1:6" ht="37.5" customHeight="1">
      <c r="A8" s="100" t="s">
        <v>34</v>
      </c>
      <c r="B8" s="46" t="s">
        <v>146</v>
      </c>
      <c r="C8" s="46" t="s">
        <v>147</v>
      </c>
      <c r="D8" s="46" t="s">
        <v>148</v>
      </c>
      <c r="E8" s="46" t="s">
        <v>425</v>
      </c>
      <c r="F8" s="46" t="s">
        <v>583</v>
      </c>
    </row>
    <row r="9" spans="1:6" ht="60.75" customHeight="1">
      <c r="A9" s="45" t="s">
        <v>440</v>
      </c>
      <c r="B9" s="101" t="s">
        <v>590</v>
      </c>
      <c r="C9" s="101"/>
      <c r="D9" s="102"/>
      <c r="E9" s="172">
        <f>E12+E16+E20+E25+E29+E35</f>
        <v>9360.2</v>
      </c>
      <c r="F9" s="172">
        <f>F12+F16+F20+F25+F29+F35</f>
        <v>18206</v>
      </c>
    </row>
    <row r="10" spans="1:6" ht="110.25">
      <c r="A10" s="57" t="s">
        <v>363</v>
      </c>
      <c r="B10" s="105"/>
      <c r="C10" s="105"/>
      <c r="D10" s="106"/>
      <c r="E10" s="61">
        <f>E9</f>
        <v>9360.2</v>
      </c>
      <c r="F10" s="61">
        <f>F9</f>
        <v>18206</v>
      </c>
    </row>
    <row r="11" spans="1:6" ht="15.75" hidden="1">
      <c r="A11" s="57"/>
      <c r="B11" s="105"/>
      <c r="C11" s="105"/>
      <c r="D11" s="106"/>
      <c r="E11" s="61"/>
      <c r="F11" s="61"/>
    </row>
    <row r="12" spans="1:6" ht="31.5" hidden="1">
      <c r="A12" s="57" t="s">
        <v>183</v>
      </c>
      <c r="B12" s="105" t="s">
        <v>407</v>
      </c>
      <c r="C12" s="105"/>
      <c r="D12" s="106"/>
      <c r="E12" s="171">
        <f>E13</f>
        <v>0</v>
      </c>
      <c r="F12" s="171">
        <f>F13</f>
        <v>0</v>
      </c>
    </row>
    <row r="13" spans="1:6" ht="31.5" hidden="1">
      <c r="A13" s="57" t="s">
        <v>169</v>
      </c>
      <c r="B13" s="105" t="s">
        <v>407</v>
      </c>
      <c r="C13" s="105">
        <v>244</v>
      </c>
      <c r="D13" s="106"/>
      <c r="E13" s="171">
        <v>0</v>
      </c>
      <c r="F13" s="171">
        <f>F14</f>
        <v>0</v>
      </c>
    </row>
    <row r="14" spans="1:6" ht="15.75" hidden="1">
      <c r="A14" s="57" t="s">
        <v>3</v>
      </c>
      <c r="B14" s="105" t="s">
        <v>407</v>
      </c>
      <c r="C14" s="105">
        <v>244</v>
      </c>
      <c r="D14" s="106" t="s">
        <v>14</v>
      </c>
      <c r="E14" s="171">
        <v>0</v>
      </c>
      <c r="F14" s="171">
        <v>0</v>
      </c>
    </row>
    <row r="15" spans="1:6" ht="15.75">
      <c r="A15" s="57" t="s">
        <v>589</v>
      </c>
      <c r="B15" s="105" t="s">
        <v>591</v>
      </c>
      <c r="C15" s="105"/>
      <c r="D15" s="106"/>
      <c r="E15" s="61">
        <f aca="true" t="shared" si="0" ref="E15:F17">E16</f>
        <v>3002.2</v>
      </c>
      <c r="F15" s="61">
        <f t="shared" si="0"/>
        <v>4210.1</v>
      </c>
    </row>
    <row r="16" spans="1:6" ht="15.75">
      <c r="A16" s="57" t="s">
        <v>186</v>
      </c>
      <c r="B16" s="105" t="s">
        <v>593</v>
      </c>
      <c r="C16" s="105"/>
      <c r="D16" s="106"/>
      <c r="E16" s="61">
        <f t="shared" si="0"/>
        <v>3002.2</v>
      </c>
      <c r="F16" s="61">
        <f t="shared" si="0"/>
        <v>4210.1</v>
      </c>
    </row>
    <row r="17" spans="1:6" ht="31.5">
      <c r="A17" s="138" t="s">
        <v>778</v>
      </c>
      <c r="B17" s="105" t="s">
        <v>593</v>
      </c>
      <c r="C17" s="105">
        <v>240</v>
      </c>
      <c r="D17" s="106"/>
      <c r="E17" s="61">
        <f t="shared" si="0"/>
        <v>3002.2</v>
      </c>
      <c r="F17" s="61">
        <f t="shared" si="0"/>
        <v>4210.1</v>
      </c>
    </row>
    <row r="18" spans="1:6" ht="15.75">
      <c r="A18" s="2" t="s">
        <v>6</v>
      </c>
      <c r="B18" s="105" t="s">
        <v>593</v>
      </c>
      <c r="C18" s="105">
        <v>240</v>
      </c>
      <c r="D18" s="106" t="s">
        <v>17</v>
      </c>
      <c r="E18" s="61">
        <v>3002.2</v>
      </c>
      <c r="F18" s="61">
        <v>4210.1</v>
      </c>
    </row>
    <row r="19" spans="1:6" ht="31.5">
      <c r="A19" s="2" t="s">
        <v>594</v>
      </c>
      <c r="B19" s="105" t="s">
        <v>595</v>
      </c>
      <c r="C19" s="105"/>
      <c r="D19" s="106"/>
      <c r="E19" s="61">
        <f>E20+E25</f>
        <v>3750</v>
      </c>
      <c r="F19" s="61">
        <f>F20+F25</f>
        <v>6713.6</v>
      </c>
    </row>
    <row r="20" spans="1:6" ht="31.5">
      <c r="A20" s="57" t="s">
        <v>188</v>
      </c>
      <c r="B20" s="105" t="s">
        <v>596</v>
      </c>
      <c r="C20" s="105"/>
      <c r="D20" s="106"/>
      <c r="E20" s="61">
        <f>E21+E23</f>
        <v>3750</v>
      </c>
      <c r="F20" s="61">
        <f>F21+F23</f>
        <v>4743.6</v>
      </c>
    </row>
    <row r="21" spans="1:6" ht="31.5">
      <c r="A21" s="138" t="s">
        <v>778</v>
      </c>
      <c r="B21" s="105" t="s">
        <v>596</v>
      </c>
      <c r="C21" s="107">
        <v>240</v>
      </c>
      <c r="D21" s="108"/>
      <c r="E21" s="61">
        <f>E22</f>
        <v>0</v>
      </c>
      <c r="F21" s="61">
        <f>F22</f>
        <v>0</v>
      </c>
    </row>
    <row r="22" spans="1:6" ht="15.75">
      <c r="A22" s="63" t="s">
        <v>5</v>
      </c>
      <c r="B22" s="105" t="s">
        <v>596</v>
      </c>
      <c r="C22" s="107">
        <v>240</v>
      </c>
      <c r="D22" s="108" t="s">
        <v>16</v>
      </c>
      <c r="E22" s="61">
        <v>0</v>
      </c>
      <c r="F22" s="61">
        <v>0</v>
      </c>
    </row>
    <row r="23" spans="1:6" ht="15.75">
      <c r="A23" s="11" t="s">
        <v>789</v>
      </c>
      <c r="B23" s="105" t="s">
        <v>596</v>
      </c>
      <c r="C23" s="107">
        <v>410</v>
      </c>
      <c r="D23" s="108"/>
      <c r="E23" s="61">
        <f>E24</f>
        <v>3750</v>
      </c>
      <c r="F23" s="61">
        <f>F24</f>
        <v>4743.6</v>
      </c>
    </row>
    <row r="24" spans="1:6" ht="15.75">
      <c r="A24" s="63" t="s">
        <v>5</v>
      </c>
      <c r="B24" s="105" t="s">
        <v>596</v>
      </c>
      <c r="C24" s="107">
        <v>410</v>
      </c>
      <c r="D24" s="108" t="s">
        <v>16</v>
      </c>
      <c r="E24" s="61">
        <v>3750</v>
      </c>
      <c r="F24" s="61">
        <v>4743.6</v>
      </c>
    </row>
    <row r="25" spans="1:6" ht="31.5">
      <c r="A25" s="57" t="s">
        <v>192</v>
      </c>
      <c r="B25" s="105" t="s">
        <v>597</v>
      </c>
      <c r="C25" s="105"/>
      <c r="D25" s="106"/>
      <c r="E25" s="61">
        <f>E26</f>
        <v>0</v>
      </c>
      <c r="F25" s="61">
        <f>F26</f>
        <v>1970</v>
      </c>
    </row>
    <row r="26" spans="1:6" ht="31.5">
      <c r="A26" s="138" t="s">
        <v>778</v>
      </c>
      <c r="B26" s="105" t="s">
        <v>597</v>
      </c>
      <c r="C26" s="105">
        <v>240</v>
      </c>
      <c r="D26" s="106"/>
      <c r="E26" s="61">
        <f>E27</f>
        <v>0</v>
      </c>
      <c r="F26" s="61">
        <f>F27</f>
        <v>1970</v>
      </c>
    </row>
    <row r="27" spans="1:6" ht="15.75">
      <c r="A27" s="57" t="s">
        <v>5</v>
      </c>
      <c r="B27" s="105" t="s">
        <v>597</v>
      </c>
      <c r="C27" s="105">
        <v>240</v>
      </c>
      <c r="D27" s="106" t="s">
        <v>16</v>
      </c>
      <c r="E27" s="61">
        <v>0</v>
      </c>
      <c r="F27" s="61">
        <v>1970</v>
      </c>
    </row>
    <row r="28" spans="1:6" ht="18.75" customHeight="1">
      <c r="A28" s="2" t="s">
        <v>598</v>
      </c>
      <c r="B28" s="105" t="s">
        <v>599</v>
      </c>
      <c r="C28" s="105"/>
      <c r="D28" s="106"/>
      <c r="E28" s="61">
        <f>E29</f>
        <v>400</v>
      </c>
      <c r="F28" s="61">
        <f>F29</f>
        <v>5024.3</v>
      </c>
    </row>
    <row r="29" spans="1:6" ht="15.75" customHeight="1">
      <c r="A29" s="57" t="s">
        <v>193</v>
      </c>
      <c r="B29" s="105" t="s">
        <v>600</v>
      </c>
      <c r="C29" s="105"/>
      <c r="D29" s="106"/>
      <c r="E29" s="61">
        <f>E30+E32</f>
        <v>400</v>
      </c>
      <c r="F29" s="61">
        <f>F30+F32</f>
        <v>5024.3</v>
      </c>
    </row>
    <row r="30" spans="1:6" ht="31.5">
      <c r="A30" s="2" t="s">
        <v>194</v>
      </c>
      <c r="B30" s="105" t="s">
        <v>600</v>
      </c>
      <c r="C30" s="105">
        <v>810</v>
      </c>
      <c r="D30" s="106"/>
      <c r="E30" s="61">
        <f>E31</f>
        <v>400</v>
      </c>
      <c r="F30" s="61">
        <f>F31</f>
        <v>5024.3</v>
      </c>
    </row>
    <row r="31" spans="1:6" ht="15.75">
      <c r="A31" s="2" t="s">
        <v>4</v>
      </c>
      <c r="B31" s="105" t="s">
        <v>600</v>
      </c>
      <c r="C31" s="105">
        <v>810</v>
      </c>
      <c r="D31" s="106" t="s">
        <v>15</v>
      </c>
      <c r="E31" s="61">
        <v>400</v>
      </c>
      <c r="F31" s="61">
        <v>5024.3</v>
      </c>
    </row>
    <row r="32" spans="1:6" ht="31.5" hidden="1">
      <c r="A32" s="57" t="s">
        <v>169</v>
      </c>
      <c r="B32" s="105" t="s">
        <v>411</v>
      </c>
      <c r="C32" s="105">
        <v>244</v>
      </c>
      <c r="D32" s="106"/>
      <c r="E32" s="171">
        <f>E33</f>
        <v>0</v>
      </c>
      <c r="F32" s="171">
        <f>F33</f>
        <v>0</v>
      </c>
    </row>
    <row r="33" spans="1:6" ht="15.75" hidden="1">
      <c r="A33" s="2" t="s">
        <v>6</v>
      </c>
      <c r="B33" s="105" t="s">
        <v>411</v>
      </c>
      <c r="C33" s="105">
        <v>244</v>
      </c>
      <c r="D33" s="106" t="s">
        <v>17</v>
      </c>
      <c r="E33" s="171">
        <v>0</v>
      </c>
      <c r="F33" s="171">
        <v>0</v>
      </c>
    </row>
    <row r="34" spans="1:6" ht="15.75">
      <c r="A34" s="2" t="s">
        <v>602</v>
      </c>
      <c r="B34" s="105" t="s">
        <v>601</v>
      </c>
      <c r="C34" s="105"/>
      <c r="D34" s="106"/>
      <c r="E34" s="61">
        <f aca="true" t="shared" si="1" ref="E34:F36">E35</f>
        <v>2208</v>
      </c>
      <c r="F34" s="61">
        <f t="shared" si="1"/>
        <v>2258</v>
      </c>
    </row>
    <row r="35" spans="1:6" ht="31.5">
      <c r="A35" s="2" t="s">
        <v>195</v>
      </c>
      <c r="B35" s="105" t="s">
        <v>603</v>
      </c>
      <c r="C35" s="105"/>
      <c r="D35" s="106"/>
      <c r="E35" s="61">
        <f t="shared" si="1"/>
        <v>2208</v>
      </c>
      <c r="F35" s="61">
        <f t="shared" si="1"/>
        <v>2258</v>
      </c>
    </row>
    <row r="36" spans="1:6" ht="31.5">
      <c r="A36" s="138" t="s">
        <v>778</v>
      </c>
      <c r="B36" s="105" t="s">
        <v>603</v>
      </c>
      <c r="C36" s="105">
        <v>240</v>
      </c>
      <c r="D36" s="106"/>
      <c r="E36" s="61">
        <f t="shared" si="1"/>
        <v>2208</v>
      </c>
      <c r="F36" s="61">
        <f t="shared" si="1"/>
        <v>2258</v>
      </c>
    </row>
    <row r="37" spans="1:6" ht="15.75">
      <c r="A37" s="2" t="s">
        <v>4</v>
      </c>
      <c r="B37" s="105" t="s">
        <v>603</v>
      </c>
      <c r="C37" s="105">
        <v>240</v>
      </c>
      <c r="D37" s="106" t="s">
        <v>15</v>
      </c>
      <c r="E37" s="61">
        <v>2208</v>
      </c>
      <c r="F37" s="61">
        <v>2258</v>
      </c>
    </row>
    <row r="38" spans="1:6" ht="47.25">
      <c r="A38" s="92" t="s">
        <v>441</v>
      </c>
      <c r="B38" s="101" t="s">
        <v>614</v>
      </c>
      <c r="C38" s="101"/>
      <c r="D38" s="102"/>
      <c r="E38" s="172">
        <f>E39+E65+E80+E105+E125+E137</f>
        <v>6450.5</v>
      </c>
      <c r="F38" s="172">
        <f>F39+F65+F80+F105+F125+F137</f>
        <v>6775</v>
      </c>
    </row>
    <row r="39" spans="1:6" ht="47.25" customHeight="1">
      <c r="A39" s="91" t="s">
        <v>200</v>
      </c>
      <c r="B39" s="103" t="s">
        <v>605</v>
      </c>
      <c r="C39" s="103"/>
      <c r="D39" s="104"/>
      <c r="E39" s="197">
        <f>E41+E47+E50+E54+E59+E62</f>
        <v>3014</v>
      </c>
      <c r="F39" s="197">
        <f>F41+F47+F50+F54+F59+F62</f>
        <v>3138</v>
      </c>
    </row>
    <row r="40" spans="1:6" ht="31.5">
      <c r="A40" s="2" t="s">
        <v>608</v>
      </c>
      <c r="B40" s="105" t="s">
        <v>604</v>
      </c>
      <c r="C40" s="103"/>
      <c r="D40" s="104"/>
      <c r="E40" s="61">
        <f>E41</f>
        <v>2629</v>
      </c>
      <c r="F40" s="61">
        <f>F41</f>
        <v>2743</v>
      </c>
    </row>
    <row r="41" spans="1:6" ht="31.5">
      <c r="A41" s="57" t="s">
        <v>203</v>
      </c>
      <c r="B41" s="105" t="s">
        <v>606</v>
      </c>
      <c r="C41" s="105"/>
      <c r="D41" s="106"/>
      <c r="E41" s="61">
        <f>E42+E44</f>
        <v>2629</v>
      </c>
      <c r="F41" s="61">
        <f>F42+F44</f>
        <v>2743</v>
      </c>
    </row>
    <row r="42" spans="1:6" ht="31.5">
      <c r="A42" s="138" t="s">
        <v>778</v>
      </c>
      <c r="B42" s="105" t="s">
        <v>606</v>
      </c>
      <c r="C42" s="105">
        <v>240</v>
      </c>
      <c r="D42" s="106"/>
      <c r="E42" s="61">
        <f>E43</f>
        <v>2619</v>
      </c>
      <c r="F42" s="61">
        <f>F43</f>
        <v>2733</v>
      </c>
    </row>
    <row r="43" spans="1:6" ht="15.75">
      <c r="A43" s="51" t="s">
        <v>2</v>
      </c>
      <c r="B43" s="105" t="s">
        <v>606</v>
      </c>
      <c r="C43" s="105">
        <v>240</v>
      </c>
      <c r="D43" s="106" t="s">
        <v>30</v>
      </c>
      <c r="E43" s="61">
        <v>2619</v>
      </c>
      <c r="F43" s="61">
        <v>2733</v>
      </c>
    </row>
    <row r="44" spans="1:6" ht="15.75">
      <c r="A44" s="2" t="s">
        <v>205</v>
      </c>
      <c r="B44" s="105" t="s">
        <v>606</v>
      </c>
      <c r="C44" s="105">
        <v>350</v>
      </c>
      <c r="D44" s="106"/>
      <c r="E44" s="61">
        <f>E45</f>
        <v>10</v>
      </c>
      <c r="F44" s="61">
        <f>F45</f>
        <v>10</v>
      </c>
    </row>
    <row r="45" spans="1:6" ht="15.75">
      <c r="A45" s="51" t="s">
        <v>2</v>
      </c>
      <c r="B45" s="105" t="s">
        <v>606</v>
      </c>
      <c r="C45" s="105">
        <v>350</v>
      </c>
      <c r="D45" s="106" t="s">
        <v>30</v>
      </c>
      <c r="E45" s="61">
        <v>10</v>
      </c>
      <c r="F45" s="61">
        <v>10</v>
      </c>
    </row>
    <row r="46" spans="1:6" ht="31.5">
      <c r="A46" s="2" t="s">
        <v>609</v>
      </c>
      <c r="B46" s="105" t="s">
        <v>610</v>
      </c>
      <c r="C46" s="105"/>
      <c r="D46" s="106"/>
      <c r="E46" s="61">
        <f aca="true" t="shared" si="2" ref="E46:F48">E47</f>
        <v>155</v>
      </c>
      <c r="F46" s="61">
        <f t="shared" si="2"/>
        <v>155</v>
      </c>
    </row>
    <row r="47" spans="1:6" ht="17.25" customHeight="1">
      <c r="A47" s="57" t="s">
        <v>206</v>
      </c>
      <c r="B47" s="105" t="s">
        <v>607</v>
      </c>
      <c r="C47" s="105"/>
      <c r="D47" s="106"/>
      <c r="E47" s="61">
        <f t="shared" si="2"/>
        <v>155</v>
      </c>
      <c r="F47" s="61">
        <f t="shared" si="2"/>
        <v>155</v>
      </c>
    </row>
    <row r="48" spans="1:6" ht="31.5">
      <c r="A48" s="138" t="s">
        <v>778</v>
      </c>
      <c r="B48" s="105" t="s">
        <v>607</v>
      </c>
      <c r="C48" s="105">
        <v>240</v>
      </c>
      <c r="D48" s="106"/>
      <c r="E48" s="61">
        <f t="shared" si="2"/>
        <v>155</v>
      </c>
      <c r="F48" s="61">
        <f t="shared" si="2"/>
        <v>155</v>
      </c>
    </row>
    <row r="49" spans="1:6" ht="15.75">
      <c r="A49" s="51" t="s">
        <v>2</v>
      </c>
      <c r="B49" s="105" t="s">
        <v>607</v>
      </c>
      <c r="C49" s="105">
        <v>240</v>
      </c>
      <c r="D49" s="106" t="s">
        <v>30</v>
      </c>
      <c r="E49" s="61">
        <v>155</v>
      </c>
      <c r="F49" s="61">
        <v>155</v>
      </c>
    </row>
    <row r="50" spans="1:6" ht="15.75">
      <c r="A50" s="57" t="s">
        <v>208</v>
      </c>
      <c r="B50" s="105" t="s">
        <v>209</v>
      </c>
      <c r="C50" s="105"/>
      <c r="D50" s="106"/>
      <c r="E50" s="61">
        <f>E51</f>
        <v>0</v>
      </c>
      <c r="F50" s="61">
        <f>F51</f>
        <v>0</v>
      </c>
    </row>
    <row r="51" spans="1:6" ht="31.5">
      <c r="A51" s="51" t="s">
        <v>169</v>
      </c>
      <c r="B51" s="105" t="s">
        <v>209</v>
      </c>
      <c r="C51" s="105">
        <v>244</v>
      </c>
      <c r="D51" s="106"/>
      <c r="E51" s="61">
        <f>E52</f>
        <v>0</v>
      </c>
      <c r="F51" s="61">
        <f>F52</f>
        <v>0</v>
      </c>
    </row>
    <row r="52" spans="1:6" ht="15.75">
      <c r="A52" s="51" t="s">
        <v>2</v>
      </c>
      <c r="B52" s="105" t="s">
        <v>209</v>
      </c>
      <c r="C52" s="105">
        <v>244</v>
      </c>
      <c r="D52" s="106" t="s">
        <v>30</v>
      </c>
      <c r="E52" s="61">
        <v>0</v>
      </c>
      <c r="F52" s="61">
        <v>0</v>
      </c>
    </row>
    <row r="53" spans="1:6" ht="15.75">
      <c r="A53" s="2" t="s">
        <v>611</v>
      </c>
      <c r="B53" s="105" t="s">
        <v>612</v>
      </c>
      <c r="C53" s="105"/>
      <c r="D53" s="106"/>
      <c r="E53" s="61">
        <f>E54</f>
        <v>230</v>
      </c>
      <c r="F53" s="61">
        <f>F54</f>
        <v>240</v>
      </c>
    </row>
    <row r="54" spans="1:6" ht="15.75">
      <c r="A54" s="57" t="s">
        <v>210</v>
      </c>
      <c r="B54" s="105" t="s">
        <v>613</v>
      </c>
      <c r="C54" s="105"/>
      <c r="D54" s="106"/>
      <c r="E54" s="61">
        <f>E55+E57</f>
        <v>230</v>
      </c>
      <c r="F54" s="61">
        <f>F55+F57</f>
        <v>240</v>
      </c>
    </row>
    <row r="55" spans="1:6" ht="15.75">
      <c r="A55" s="2" t="s">
        <v>205</v>
      </c>
      <c r="B55" s="105" t="s">
        <v>613</v>
      </c>
      <c r="C55" s="105">
        <v>350</v>
      </c>
      <c r="D55" s="106"/>
      <c r="E55" s="61">
        <f>E56</f>
        <v>10</v>
      </c>
      <c r="F55" s="61">
        <f>F56</f>
        <v>10</v>
      </c>
    </row>
    <row r="56" spans="1:6" ht="15.75">
      <c r="A56" s="51" t="s">
        <v>2</v>
      </c>
      <c r="B56" s="105" t="s">
        <v>613</v>
      </c>
      <c r="C56" s="105">
        <v>350</v>
      </c>
      <c r="D56" s="106" t="s">
        <v>30</v>
      </c>
      <c r="E56" s="61">
        <v>10</v>
      </c>
      <c r="F56" s="61">
        <v>10</v>
      </c>
    </row>
    <row r="57" spans="1:6" ht="31.5">
      <c r="A57" s="138" t="s">
        <v>778</v>
      </c>
      <c r="B57" s="105" t="s">
        <v>613</v>
      </c>
      <c r="C57" s="105">
        <v>240</v>
      </c>
      <c r="D57" s="106"/>
      <c r="E57" s="61">
        <f>E58</f>
        <v>220</v>
      </c>
      <c r="F57" s="61">
        <f>F58</f>
        <v>230</v>
      </c>
    </row>
    <row r="58" spans="1:6" ht="15.75">
      <c r="A58" s="51" t="s">
        <v>6</v>
      </c>
      <c r="B58" s="105" t="s">
        <v>613</v>
      </c>
      <c r="C58" s="105">
        <v>240</v>
      </c>
      <c r="D58" s="106" t="s">
        <v>17</v>
      </c>
      <c r="E58" s="61">
        <v>220</v>
      </c>
      <c r="F58" s="61">
        <v>230</v>
      </c>
    </row>
    <row r="59" spans="1:6" ht="15.75" hidden="1">
      <c r="A59" s="57" t="s">
        <v>212</v>
      </c>
      <c r="B59" s="105" t="s">
        <v>213</v>
      </c>
      <c r="C59" s="105"/>
      <c r="D59" s="106"/>
      <c r="E59" s="171">
        <f>E60</f>
        <v>0</v>
      </c>
      <c r="F59" s="171">
        <f>F60</f>
        <v>0</v>
      </c>
    </row>
    <row r="60" spans="1:6" ht="31.5" hidden="1">
      <c r="A60" s="51" t="s">
        <v>169</v>
      </c>
      <c r="B60" s="105" t="s">
        <v>213</v>
      </c>
      <c r="C60" s="105">
        <v>244</v>
      </c>
      <c r="D60" s="106"/>
      <c r="E60" s="171">
        <f>E61</f>
        <v>0</v>
      </c>
      <c r="F60" s="171">
        <f>F61</f>
        <v>0</v>
      </c>
    </row>
    <row r="61" spans="1:6" ht="15.75" hidden="1">
      <c r="A61" s="51" t="s">
        <v>2</v>
      </c>
      <c r="B61" s="105" t="s">
        <v>213</v>
      </c>
      <c r="C61" s="105">
        <v>244</v>
      </c>
      <c r="D61" s="106" t="s">
        <v>30</v>
      </c>
      <c r="E61" s="171">
        <v>0</v>
      </c>
      <c r="F61" s="171">
        <v>0</v>
      </c>
    </row>
    <row r="62" spans="1:6" ht="31.5" hidden="1">
      <c r="A62" s="57" t="s">
        <v>214</v>
      </c>
      <c r="B62" s="105" t="s">
        <v>215</v>
      </c>
      <c r="C62" s="105"/>
      <c r="D62" s="106"/>
      <c r="E62" s="171">
        <f>E63</f>
        <v>0</v>
      </c>
      <c r="F62" s="171">
        <f>F63</f>
        <v>0</v>
      </c>
    </row>
    <row r="63" spans="1:6" ht="31.5" hidden="1">
      <c r="A63" s="51" t="s">
        <v>169</v>
      </c>
      <c r="B63" s="105" t="s">
        <v>215</v>
      </c>
      <c r="C63" s="105">
        <v>244</v>
      </c>
      <c r="D63" s="106"/>
      <c r="E63" s="171">
        <f>E64</f>
        <v>0</v>
      </c>
      <c r="F63" s="171">
        <f>F64</f>
        <v>0</v>
      </c>
    </row>
    <row r="64" spans="1:6" ht="15.75" hidden="1">
      <c r="A64" s="51" t="s">
        <v>2</v>
      </c>
      <c r="B64" s="105" t="s">
        <v>215</v>
      </c>
      <c r="C64" s="105">
        <v>244</v>
      </c>
      <c r="D64" s="106" t="s">
        <v>30</v>
      </c>
      <c r="E64" s="171">
        <v>0</v>
      </c>
      <c r="F64" s="171">
        <v>0</v>
      </c>
    </row>
    <row r="65" spans="1:6" ht="47.25">
      <c r="A65" s="91" t="s">
        <v>442</v>
      </c>
      <c r="B65" s="103" t="s">
        <v>616</v>
      </c>
      <c r="C65" s="105"/>
      <c r="D65" s="106"/>
      <c r="E65" s="197">
        <f>E67+E73+E77</f>
        <v>736</v>
      </c>
      <c r="F65" s="197">
        <f>F67+F73+F77</f>
        <v>767</v>
      </c>
    </row>
    <row r="66" spans="1:6" ht="15.75">
      <c r="A66" s="2" t="s">
        <v>615</v>
      </c>
      <c r="B66" s="105" t="s">
        <v>619</v>
      </c>
      <c r="C66" s="105"/>
      <c r="D66" s="106"/>
      <c r="E66" s="61">
        <f>E67</f>
        <v>549</v>
      </c>
      <c r="F66" s="61">
        <f>F67</f>
        <v>562</v>
      </c>
    </row>
    <row r="67" spans="1:6" ht="15.75">
      <c r="A67" s="57" t="s">
        <v>218</v>
      </c>
      <c r="B67" s="105" t="s">
        <v>620</v>
      </c>
      <c r="C67" s="105"/>
      <c r="D67" s="106"/>
      <c r="E67" s="61">
        <f>E68+E70</f>
        <v>549</v>
      </c>
      <c r="F67" s="61">
        <f>F68+F70</f>
        <v>562</v>
      </c>
    </row>
    <row r="68" spans="1:6" ht="31.5">
      <c r="A68" s="138" t="s">
        <v>778</v>
      </c>
      <c r="B68" s="105" t="s">
        <v>620</v>
      </c>
      <c r="C68" s="105">
        <v>240</v>
      </c>
      <c r="D68" s="106"/>
      <c r="E68" s="61">
        <f>E69</f>
        <v>549</v>
      </c>
      <c r="F68" s="61">
        <f>F69</f>
        <v>562</v>
      </c>
    </row>
    <row r="69" spans="1:6" ht="15.75">
      <c r="A69" s="9" t="s">
        <v>31</v>
      </c>
      <c r="B69" s="105" t="s">
        <v>620</v>
      </c>
      <c r="C69" s="105">
        <v>240</v>
      </c>
      <c r="D69" s="106" t="s">
        <v>32</v>
      </c>
      <c r="E69" s="61">
        <v>549</v>
      </c>
      <c r="F69" s="61">
        <v>562</v>
      </c>
    </row>
    <row r="70" spans="1:6" ht="15.75" hidden="1">
      <c r="A70" s="2" t="s">
        <v>220</v>
      </c>
      <c r="B70" s="105" t="s">
        <v>219</v>
      </c>
      <c r="C70" s="105">
        <v>852</v>
      </c>
      <c r="D70" s="106"/>
      <c r="E70" s="61">
        <f>E71</f>
        <v>0</v>
      </c>
      <c r="F70" s="61">
        <f>F71</f>
        <v>0</v>
      </c>
    </row>
    <row r="71" spans="1:6" ht="15.75" hidden="1">
      <c r="A71" s="9" t="s">
        <v>31</v>
      </c>
      <c r="B71" s="105" t="s">
        <v>219</v>
      </c>
      <c r="C71" s="105">
        <v>852</v>
      </c>
      <c r="D71" s="106" t="s">
        <v>32</v>
      </c>
      <c r="E71" s="61">
        <v>0</v>
      </c>
      <c r="F71" s="61">
        <v>0</v>
      </c>
    </row>
    <row r="72" spans="1:6" ht="15.75">
      <c r="A72" s="2" t="s">
        <v>770</v>
      </c>
      <c r="B72" s="105" t="s">
        <v>617</v>
      </c>
      <c r="C72" s="105"/>
      <c r="D72" s="106"/>
      <c r="E72" s="61">
        <f aca="true" t="shared" si="3" ref="E72:F74">E73</f>
        <v>110</v>
      </c>
      <c r="F72" s="61">
        <f t="shared" si="3"/>
        <v>115</v>
      </c>
    </row>
    <row r="73" spans="1:6" ht="15.75">
      <c r="A73" s="57" t="s">
        <v>771</v>
      </c>
      <c r="B73" s="105" t="s">
        <v>621</v>
      </c>
      <c r="C73" s="105"/>
      <c r="D73" s="106"/>
      <c r="E73" s="61">
        <f t="shared" si="3"/>
        <v>110</v>
      </c>
      <c r="F73" s="61">
        <f t="shared" si="3"/>
        <v>115</v>
      </c>
    </row>
    <row r="74" spans="1:6" ht="31.5">
      <c r="A74" s="138" t="s">
        <v>778</v>
      </c>
      <c r="B74" s="105" t="s">
        <v>621</v>
      </c>
      <c r="C74" s="105">
        <v>240</v>
      </c>
      <c r="D74" s="106"/>
      <c r="E74" s="61">
        <f t="shared" si="3"/>
        <v>110</v>
      </c>
      <c r="F74" s="61">
        <f t="shared" si="3"/>
        <v>115</v>
      </c>
    </row>
    <row r="75" spans="1:6" ht="15.75">
      <c r="A75" s="9" t="s">
        <v>31</v>
      </c>
      <c r="B75" s="105" t="s">
        <v>621</v>
      </c>
      <c r="C75" s="105">
        <v>240</v>
      </c>
      <c r="D75" s="106" t="s">
        <v>32</v>
      </c>
      <c r="E75" s="61">
        <v>110</v>
      </c>
      <c r="F75" s="61">
        <v>115</v>
      </c>
    </row>
    <row r="76" spans="1:6" ht="31.5">
      <c r="A76" s="2" t="s">
        <v>822</v>
      </c>
      <c r="B76" s="105" t="s">
        <v>618</v>
      </c>
      <c r="C76" s="105"/>
      <c r="D76" s="106"/>
      <c r="E76" s="61">
        <f aca="true" t="shared" si="4" ref="E76:F78">E77</f>
        <v>77</v>
      </c>
      <c r="F76" s="61">
        <f t="shared" si="4"/>
        <v>90</v>
      </c>
    </row>
    <row r="77" spans="1:6" ht="15.75" customHeight="1">
      <c r="A77" s="57" t="s">
        <v>756</v>
      </c>
      <c r="B77" s="105" t="s">
        <v>622</v>
      </c>
      <c r="C77" s="105"/>
      <c r="D77" s="106"/>
      <c r="E77" s="61">
        <f t="shared" si="4"/>
        <v>77</v>
      </c>
      <c r="F77" s="61">
        <f t="shared" si="4"/>
        <v>90</v>
      </c>
    </row>
    <row r="78" spans="1:6" ht="31.5">
      <c r="A78" s="138" t="s">
        <v>778</v>
      </c>
      <c r="B78" s="105" t="s">
        <v>622</v>
      </c>
      <c r="C78" s="105">
        <v>240</v>
      </c>
      <c r="D78" s="106"/>
      <c r="E78" s="61">
        <f t="shared" si="4"/>
        <v>77</v>
      </c>
      <c r="F78" s="61">
        <f t="shared" si="4"/>
        <v>90</v>
      </c>
    </row>
    <row r="79" spans="1:6" ht="15.75">
      <c r="A79" s="9" t="s">
        <v>31</v>
      </c>
      <c r="B79" s="105" t="s">
        <v>622</v>
      </c>
      <c r="C79" s="105">
        <v>240</v>
      </c>
      <c r="D79" s="106" t="s">
        <v>32</v>
      </c>
      <c r="E79" s="61">
        <v>77</v>
      </c>
      <c r="F79" s="61">
        <v>90</v>
      </c>
    </row>
    <row r="80" spans="1:6" ht="47.25">
      <c r="A80" s="91" t="s">
        <v>224</v>
      </c>
      <c r="B80" s="103" t="s">
        <v>626</v>
      </c>
      <c r="C80" s="103"/>
      <c r="D80" s="104"/>
      <c r="E80" s="197">
        <f>E82+E86+E92+E98+E102</f>
        <v>1438</v>
      </c>
      <c r="F80" s="197">
        <f>F82+F86+F92+F98+F102</f>
        <v>1507</v>
      </c>
    </row>
    <row r="81" spans="1:6" ht="31.5">
      <c r="A81" s="2" t="s">
        <v>623</v>
      </c>
      <c r="B81" s="105" t="s">
        <v>627</v>
      </c>
      <c r="C81" s="103"/>
      <c r="D81" s="104"/>
      <c r="E81" s="61">
        <f aca="true" t="shared" si="5" ref="E81:F83">E82</f>
        <v>49</v>
      </c>
      <c r="F81" s="61">
        <f t="shared" si="5"/>
        <v>50</v>
      </c>
    </row>
    <row r="82" spans="1:6" ht="31.5">
      <c r="A82" s="57" t="s">
        <v>227</v>
      </c>
      <c r="B82" s="105" t="s">
        <v>628</v>
      </c>
      <c r="C82" s="105"/>
      <c r="D82" s="106"/>
      <c r="E82" s="61">
        <f t="shared" si="5"/>
        <v>49</v>
      </c>
      <c r="F82" s="61">
        <f t="shared" si="5"/>
        <v>50</v>
      </c>
    </row>
    <row r="83" spans="1:6" ht="31.5">
      <c r="A83" s="138" t="s">
        <v>778</v>
      </c>
      <c r="B83" s="105" t="s">
        <v>628</v>
      </c>
      <c r="C83" s="105">
        <v>240</v>
      </c>
      <c r="D83" s="106"/>
      <c r="E83" s="61">
        <f t="shared" si="5"/>
        <v>49</v>
      </c>
      <c r="F83" s="61">
        <f t="shared" si="5"/>
        <v>50</v>
      </c>
    </row>
    <row r="84" spans="1:6" ht="15.75">
      <c r="A84" s="57" t="s">
        <v>28</v>
      </c>
      <c r="B84" s="105" t="s">
        <v>628</v>
      </c>
      <c r="C84" s="105">
        <v>240</v>
      </c>
      <c r="D84" s="106" t="s">
        <v>18</v>
      </c>
      <c r="E84" s="61">
        <v>49</v>
      </c>
      <c r="F84" s="61">
        <v>50</v>
      </c>
    </row>
    <row r="85" spans="1:6" ht="48" customHeight="1">
      <c r="A85" s="2" t="s">
        <v>624</v>
      </c>
      <c r="B85" s="105" t="s">
        <v>629</v>
      </c>
      <c r="C85" s="105"/>
      <c r="D85" s="106"/>
      <c r="E85" s="61">
        <f>E86</f>
        <v>217</v>
      </c>
      <c r="F85" s="61">
        <f>F86</f>
        <v>225</v>
      </c>
    </row>
    <row r="86" spans="1:6" ht="47.25">
      <c r="A86" s="57" t="s">
        <v>229</v>
      </c>
      <c r="B86" s="105" t="s">
        <v>630</v>
      </c>
      <c r="C86" s="105"/>
      <c r="D86" s="106"/>
      <c r="E86" s="61">
        <f>E87+E89</f>
        <v>217</v>
      </c>
      <c r="F86" s="61">
        <f>F87+F89</f>
        <v>225</v>
      </c>
    </row>
    <row r="87" spans="1:6" ht="15.75" hidden="1">
      <c r="A87" s="2" t="s">
        <v>231</v>
      </c>
      <c r="B87" s="105" t="s">
        <v>630</v>
      </c>
      <c r="C87" s="105">
        <v>111</v>
      </c>
      <c r="D87" s="106"/>
      <c r="E87" s="61">
        <f>E88</f>
        <v>0</v>
      </c>
      <c r="F87" s="61">
        <f>F88</f>
        <v>0</v>
      </c>
    </row>
    <row r="88" spans="1:6" ht="15.75" hidden="1">
      <c r="A88" s="57" t="s">
        <v>28</v>
      </c>
      <c r="B88" s="105" t="s">
        <v>630</v>
      </c>
      <c r="C88" s="105">
        <v>111</v>
      </c>
      <c r="D88" s="106" t="s">
        <v>18</v>
      </c>
      <c r="E88" s="61">
        <v>0</v>
      </c>
      <c r="F88" s="61">
        <v>0</v>
      </c>
    </row>
    <row r="89" spans="1:6" ht="31.5">
      <c r="A89" s="138" t="s">
        <v>778</v>
      </c>
      <c r="B89" s="105" t="s">
        <v>630</v>
      </c>
      <c r="C89" s="105">
        <v>240</v>
      </c>
      <c r="D89" s="106"/>
      <c r="E89" s="61">
        <f>E90</f>
        <v>217</v>
      </c>
      <c r="F89" s="61">
        <f>F90</f>
        <v>225</v>
      </c>
    </row>
    <row r="90" spans="1:6" ht="15.75">
      <c r="A90" s="57" t="s">
        <v>28</v>
      </c>
      <c r="B90" s="105" t="s">
        <v>630</v>
      </c>
      <c r="C90" s="105">
        <v>240</v>
      </c>
      <c r="D90" s="106" t="s">
        <v>18</v>
      </c>
      <c r="E90" s="61">
        <v>217</v>
      </c>
      <c r="F90" s="61">
        <v>225</v>
      </c>
    </row>
    <row r="91" spans="1:6" ht="47.25">
      <c r="A91" s="2" t="s">
        <v>625</v>
      </c>
      <c r="B91" s="105" t="s">
        <v>631</v>
      </c>
      <c r="C91" s="105"/>
      <c r="D91" s="106"/>
      <c r="E91" s="61">
        <f>E92</f>
        <v>435</v>
      </c>
      <c r="F91" s="61">
        <f>F92</f>
        <v>465</v>
      </c>
    </row>
    <row r="92" spans="1:6" ht="31.5">
      <c r="A92" s="57" t="s">
        <v>232</v>
      </c>
      <c r="B92" s="105" t="s">
        <v>632</v>
      </c>
      <c r="C92" s="105"/>
      <c r="D92" s="106"/>
      <c r="E92" s="61">
        <f>E93+E95</f>
        <v>435</v>
      </c>
      <c r="F92" s="61">
        <f>F93+F95</f>
        <v>465</v>
      </c>
    </row>
    <row r="93" spans="1:6" ht="15.75">
      <c r="A93" s="2" t="s">
        <v>205</v>
      </c>
      <c r="B93" s="105" t="s">
        <v>632</v>
      </c>
      <c r="C93" s="105">
        <v>350</v>
      </c>
      <c r="D93" s="106"/>
      <c r="E93" s="61">
        <f>E94</f>
        <v>50</v>
      </c>
      <c r="F93" s="61">
        <f>F94</f>
        <v>60</v>
      </c>
    </row>
    <row r="94" spans="1:6" ht="15.75">
      <c r="A94" s="57" t="s">
        <v>28</v>
      </c>
      <c r="B94" s="105" t="s">
        <v>632</v>
      </c>
      <c r="C94" s="105">
        <v>350</v>
      </c>
      <c r="D94" s="106" t="s">
        <v>18</v>
      </c>
      <c r="E94" s="61">
        <v>50</v>
      </c>
      <c r="F94" s="61">
        <v>60</v>
      </c>
    </row>
    <row r="95" spans="1:6" ht="31.5">
      <c r="A95" s="138" t="s">
        <v>778</v>
      </c>
      <c r="B95" s="105" t="s">
        <v>632</v>
      </c>
      <c r="C95" s="105">
        <v>240</v>
      </c>
      <c r="D95" s="106"/>
      <c r="E95" s="61">
        <f>E96</f>
        <v>385</v>
      </c>
      <c r="F95" s="61">
        <f>F96</f>
        <v>405</v>
      </c>
    </row>
    <row r="96" spans="1:6" ht="15.75">
      <c r="A96" s="57" t="s">
        <v>28</v>
      </c>
      <c r="B96" s="105" t="s">
        <v>632</v>
      </c>
      <c r="C96" s="105">
        <v>240</v>
      </c>
      <c r="D96" s="106" t="s">
        <v>18</v>
      </c>
      <c r="E96" s="61">
        <v>385</v>
      </c>
      <c r="F96" s="61">
        <v>405</v>
      </c>
    </row>
    <row r="97" spans="1:6" ht="30" customHeight="1">
      <c r="A97" s="2" t="s">
        <v>743</v>
      </c>
      <c r="B97" s="105" t="s">
        <v>744</v>
      </c>
      <c r="C97" s="105"/>
      <c r="D97" s="106"/>
      <c r="E97" s="61">
        <f aca="true" t="shared" si="6" ref="E97:F99">E98</f>
        <v>250</v>
      </c>
      <c r="F97" s="61">
        <f t="shared" si="6"/>
        <v>260</v>
      </c>
    </row>
    <row r="98" spans="1:6" ht="15.75">
      <c r="A98" s="57" t="s">
        <v>234</v>
      </c>
      <c r="B98" s="105" t="s">
        <v>745</v>
      </c>
      <c r="C98" s="105"/>
      <c r="D98" s="106"/>
      <c r="E98" s="61">
        <f t="shared" si="6"/>
        <v>250</v>
      </c>
      <c r="F98" s="61">
        <f t="shared" si="6"/>
        <v>260</v>
      </c>
    </row>
    <row r="99" spans="1:6" ht="31.5">
      <c r="A99" s="138" t="s">
        <v>778</v>
      </c>
      <c r="B99" s="105" t="s">
        <v>745</v>
      </c>
      <c r="C99" s="105">
        <v>240</v>
      </c>
      <c r="D99" s="106"/>
      <c r="E99" s="61">
        <f t="shared" si="6"/>
        <v>250</v>
      </c>
      <c r="F99" s="61">
        <f t="shared" si="6"/>
        <v>260</v>
      </c>
    </row>
    <row r="100" spans="1:6" ht="15.75">
      <c r="A100" s="57" t="s">
        <v>28</v>
      </c>
      <c r="B100" s="105" t="s">
        <v>745</v>
      </c>
      <c r="C100" s="105">
        <v>240</v>
      </c>
      <c r="D100" s="106" t="s">
        <v>18</v>
      </c>
      <c r="E100" s="61">
        <v>250</v>
      </c>
      <c r="F100" s="61">
        <v>260</v>
      </c>
    </row>
    <row r="101" spans="1:6" ht="15.75" customHeight="1">
      <c r="A101" s="2" t="s">
        <v>637</v>
      </c>
      <c r="B101" s="105" t="s">
        <v>633</v>
      </c>
      <c r="C101" s="105"/>
      <c r="D101" s="106"/>
      <c r="E101" s="61">
        <f aca="true" t="shared" si="7" ref="E101:F103">E102</f>
        <v>487</v>
      </c>
      <c r="F101" s="61">
        <f t="shared" si="7"/>
        <v>507</v>
      </c>
    </row>
    <row r="102" spans="1:6" ht="15.75" customHeight="1">
      <c r="A102" s="57" t="s">
        <v>236</v>
      </c>
      <c r="B102" s="105" t="s">
        <v>634</v>
      </c>
      <c r="C102" s="105"/>
      <c r="D102" s="106"/>
      <c r="E102" s="61">
        <f t="shared" si="7"/>
        <v>487</v>
      </c>
      <c r="F102" s="61">
        <f t="shared" si="7"/>
        <v>507</v>
      </c>
    </row>
    <row r="103" spans="1:6" ht="31.5">
      <c r="A103" s="138" t="s">
        <v>778</v>
      </c>
      <c r="B103" s="105" t="s">
        <v>634</v>
      </c>
      <c r="C103" s="105">
        <v>240</v>
      </c>
      <c r="D103" s="106"/>
      <c r="E103" s="61">
        <f t="shared" si="7"/>
        <v>487</v>
      </c>
      <c r="F103" s="61">
        <f t="shared" si="7"/>
        <v>507</v>
      </c>
    </row>
    <row r="104" spans="1:6" ht="15.75">
      <c r="A104" s="57" t="s">
        <v>28</v>
      </c>
      <c r="B104" s="105" t="s">
        <v>634</v>
      </c>
      <c r="C104" s="105">
        <v>240</v>
      </c>
      <c r="D104" s="106" t="s">
        <v>18</v>
      </c>
      <c r="E104" s="61">
        <v>487</v>
      </c>
      <c r="F104" s="61">
        <v>507</v>
      </c>
    </row>
    <row r="105" spans="1:6" ht="50.25" customHeight="1">
      <c r="A105" s="91" t="s">
        <v>757</v>
      </c>
      <c r="B105" s="103" t="s">
        <v>635</v>
      </c>
      <c r="C105" s="103"/>
      <c r="D105" s="104"/>
      <c r="E105" s="197">
        <f>E107+E111+E115+E118+E122</f>
        <v>211.5</v>
      </c>
      <c r="F105" s="197">
        <f>F107+F111+F115+F118+F122</f>
        <v>234.5</v>
      </c>
    </row>
    <row r="106" spans="1:6" ht="31.5">
      <c r="A106" s="2" t="s">
        <v>636</v>
      </c>
      <c r="B106" s="105" t="s">
        <v>639</v>
      </c>
      <c r="C106" s="103"/>
      <c r="D106" s="104"/>
      <c r="E106" s="61">
        <f aca="true" t="shared" si="8" ref="E106:F108">E107</f>
        <v>6</v>
      </c>
      <c r="F106" s="61">
        <f t="shared" si="8"/>
        <v>6</v>
      </c>
    </row>
    <row r="107" spans="1:6" ht="32.25" customHeight="1">
      <c r="A107" s="57" t="s">
        <v>239</v>
      </c>
      <c r="B107" s="105" t="s">
        <v>640</v>
      </c>
      <c r="C107" s="105"/>
      <c r="D107" s="106"/>
      <c r="E107" s="61">
        <f t="shared" si="8"/>
        <v>6</v>
      </c>
      <c r="F107" s="61">
        <f t="shared" si="8"/>
        <v>6</v>
      </c>
    </row>
    <row r="108" spans="1:6" ht="31.5">
      <c r="A108" s="138" t="s">
        <v>778</v>
      </c>
      <c r="B108" s="105" t="s">
        <v>640</v>
      </c>
      <c r="C108" s="105">
        <v>240</v>
      </c>
      <c r="D108" s="106"/>
      <c r="E108" s="61">
        <f t="shared" si="8"/>
        <v>6</v>
      </c>
      <c r="F108" s="61">
        <f t="shared" si="8"/>
        <v>6</v>
      </c>
    </row>
    <row r="109" spans="1:6" ht="15.75">
      <c r="A109" s="57" t="s">
        <v>28</v>
      </c>
      <c r="B109" s="105" t="s">
        <v>640</v>
      </c>
      <c r="C109" s="105">
        <v>240</v>
      </c>
      <c r="D109" s="106" t="s">
        <v>18</v>
      </c>
      <c r="E109" s="61">
        <v>6</v>
      </c>
      <c r="F109" s="61">
        <v>6</v>
      </c>
    </row>
    <row r="110" spans="1:6" ht="15.75">
      <c r="A110" s="2" t="s">
        <v>638</v>
      </c>
      <c r="B110" s="105" t="s">
        <v>641</v>
      </c>
      <c r="C110" s="105"/>
      <c r="D110" s="106"/>
      <c r="E110" s="61">
        <f aca="true" t="shared" si="9" ref="E110:F112">E111</f>
        <v>38.5</v>
      </c>
      <c r="F110" s="61">
        <f t="shared" si="9"/>
        <v>40</v>
      </c>
    </row>
    <row r="111" spans="1:6" ht="15.75">
      <c r="A111" s="57" t="s">
        <v>241</v>
      </c>
      <c r="B111" s="105" t="s">
        <v>642</v>
      </c>
      <c r="C111" s="105"/>
      <c r="D111" s="106"/>
      <c r="E111" s="61">
        <f t="shared" si="9"/>
        <v>38.5</v>
      </c>
      <c r="F111" s="61">
        <f t="shared" si="9"/>
        <v>40</v>
      </c>
    </row>
    <row r="112" spans="1:6" ht="31.5">
      <c r="A112" s="138" t="s">
        <v>778</v>
      </c>
      <c r="B112" s="105" t="s">
        <v>642</v>
      </c>
      <c r="C112" s="105">
        <v>240</v>
      </c>
      <c r="D112" s="106"/>
      <c r="E112" s="61">
        <f t="shared" si="9"/>
        <v>38.5</v>
      </c>
      <c r="F112" s="61">
        <f t="shared" si="9"/>
        <v>40</v>
      </c>
    </row>
    <row r="113" spans="1:6" ht="15.75">
      <c r="A113" s="57" t="s">
        <v>28</v>
      </c>
      <c r="B113" s="105" t="s">
        <v>642</v>
      </c>
      <c r="C113" s="105">
        <v>240</v>
      </c>
      <c r="D113" s="106" t="s">
        <v>18</v>
      </c>
      <c r="E113" s="61">
        <v>38.5</v>
      </c>
      <c r="F113" s="61">
        <v>40</v>
      </c>
    </row>
    <row r="114" spans="1:6" ht="15.75">
      <c r="A114" s="2" t="s">
        <v>643</v>
      </c>
      <c r="B114" s="105" t="s">
        <v>645</v>
      </c>
      <c r="C114" s="105"/>
      <c r="D114" s="106"/>
      <c r="E114" s="61">
        <f aca="true" t="shared" si="10" ref="E114:F116">E115</f>
        <v>37</v>
      </c>
      <c r="F114" s="61">
        <f t="shared" si="10"/>
        <v>38.5</v>
      </c>
    </row>
    <row r="115" spans="1:6" ht="15.75">
      <c r="A115" s="57" t="s">
        <v>243</v>
      </c>
      <c r="B115" s="105" t="s">
        <v>647</v>
      </c>
      <c r="C115" s="105"/>
      <c r="D115" s="106"/>
      <c r="E115" s="61">
        <f t="shared" si="10"/>
        <v>37</v>
      </c>
      <c r="F115" s="61">
        <f t="shared" si="10"/>
        <v>38.5</v>
      </c>
    </row>
    <row r="116" spans="1:6" ht="31.5">
      <c r="A116" s="138" t="s">
        <v>778</v>
      </c>
      <c r="B116" s="105" t="s">
        <v>647</v>
      </c>
      <c r="C116" s="105">
        <v>240</v>
      </c>
      <c r="D116" s="106"/>
      <c r="E116" s="61">
        <f t="shared" si="10"/>
        <v>37</v>
      </c>
      <c r="F116" s="61">
        <f t="shared" si="10"/>
        <v>38.5</v>
      </c>
    </row>
    <row r="117" spans="1:6" ht="15.75">
      <c r="A117" s="57" t="s">
        <v>28</v>
      </c>
      <c r="B117" s="105" t="s">
        <v>647</v>
      </c>
      <c r="C117" s="105">
        <v>240</v>
      </c>
      <c r="D117" s="106" t="s">
        <v>18</v>
      </c>
      <c r="E117" s="61">
        <v>37</v>
      </c>
      <c r="F117" s="61">
        <v>38.5</v>
      </c>
    </row>
    <row r="118" spans="1:6" ht="31.5" hidden="1">
      <c r="A118" s="57" t="s">
        <v>245</v>
      </c>
      <c r="B118" s="105" t="s">
        <v>246</v>
      </c>
      <c r="C118" s="105"/>
      <c r="D118" s="106"/>
      <c r="E118" s="61">
        <f>E119</f>
        <v>0</v>
      </c>
      <c r="F118" s="61">
        <f>F119</f>
        <v>0</v>
      </c>
    </row>
    <row r="119" spans="1:6" ht="31.5" hidden="1">
      <c r="A119" s="51" t="s">
        <v>169</v>
      </c>
      <c r="B119" s="105" t="s">
        <v>246</v>
      </c>
      <c r="C119" s="105">
        <v>244</v>
      </c>
      <c r="D119" s="106"/>
      <c r="E119" s="61">
        <f>E120</f>
        <v>0</v>
      </c>
      <c r="F119" s="61">
        <f>F120</f>
        <v>0</v>
      </c>
    </row>
    <row r="120" spans="1:6" ht="15.75" hidden="1">
      <c r="A120" s="57" t="s">
        <v>28</v>
      </c>
      <c r="B120" s="105" t="s">
        <v>246</v>
      </c>
      <c r="C120" s="105">
        <v>244</v>
      </c>
      <c r="D120" s="106" t="s">
        <v>18</v>
      </c>
      <c r="E120" s="61">
        <v>0</v>
      </c>
      <c r="F120" s="61">
        <v>0</v>
      </c>
    </row>
    <row r="121" spans="1:6" ht="15.75">
      <c r="A121" s="2" t="s">
        <v>644</v>
      </c>
      <c r="B121" s="105" t="s">
        <v>646</v>
      </c>
      <c r="C121" s="105"/>
      <c r="D121" s="106"/>
      <c r="E121" s="61">
        <f aca="true" t="shared" si="11" ref="E121:F123">E122</f>
        <v>130</v>
      </c>
      <c r="F121" s="61">
        <f t="shared" si="11"/>
        <v>150</v>
      </c>
    </row>
    <row r="122" spans="1:6" ht="15.75">
      <c r="A122" s="57" t="s">
        <v>247</v>
      </c>
      <c r="B122" s="105" t="s">
        <v>648</v>
      </c>
      <c r="C122" s="105"/>
      <c r="D122" s="106"/>
      <c r="E122" s="61">
        <f t="shared" si="11"/>
        <v>130</v>
      </c>
      <c r="F122" s="61">
        <f t="shared" si="11"/>
        <v>150</v>
      </c>
    </row>
    <row r="123" spans="1:6" ht="31.5">
      <c r="A123" s="138" t="s">
        <v>778</v>
      </c>
      <c r="B123" s="105" t="s">
        <v>648</v>
      </c>
      <c r="C123" s="105">
        <v>240</v>
      </c>
      <c r="D123" s="106"/>
      <c r="E123" s="61">
        <f t="shared" si="11"/>
        <v>130</v>
      </c>
      <c r="F123" s="61">
        <f t="shared" si="11"/>
        <v>150</v>
      </c>
    </row>
    <row r="124" spans="1:6" ht="15.75">
      <c r="A124" s="57" t="s">
        <v>28</v>
      </c>
      <c r="B124" s="105" t="s">
        <v>648</v>
      </c>
      <c r="C124" s="105">
        <v>240</v>
      </c>
      <c r="D124" s="106" t="s">
        <v>18</v>
      </c>
      <c r="E124" s="61">
        <v>130</v>
      </c>
      <c r="F124" s="61">
        <v>150</v>
      </c>
    </row>
    <row r="125" spans="1:6" ht="63">
      <c r="A125" s="91" t="s">
        <v>249</v>
      </c>
      <c r="B125" s="103" t="s">
        <v>649</v>
      </c>
      <c r="C125" s="103"/>
      <c r="D125" s="104"/>
      <c r="E125" s="197">
        <f>E127+E131+E134</f>
        <v>47</v>
      </c>
      <c r="F125" s="197">
        <f>F127+F131+F134</f>
        <v>53.5</v>
      </c>
    </row>
    <row r="126" spans="1:6" ht="31.5">
      <c r="A126" s="2" t="s">
        <v>650</v>
      </c>
      <c r="B126" s="105" t="s">
        <v>652</v>
      </c>
      <c r="C126" s="103"/>
      <c r="D126" s="104"/>
      <c r="E126" s="61">
        <f aca="true" t="shared" si="12" ref="E126:F128">E127</f>
        <v>30</v>
      </c>
      <c r="F126" s="61">
        <f t="shared" si="12"/>
        <v>35</v>
      </c>
    </row>
    <row r="127" spans="1:6" ht="31.5">
      <c r="A127" s="57" t="s">
        <v>251</v>
      </c>
      <c r="B127" s="105" t="s">
        <v>653</v>
      </c>
      <c r="C127" s="105"/>
      <c r="D127" s="106"/>
      <c r="E127" s="61">
        <f t="shared" si="12"/>
        <v>30</v>
      </c>
      <c r="F127" s="61">
        <f t="shared" si="12"/>
        <v>35</v>
      </c>
    </row>
    <row r="128" spans="1:6" ht="31.5">
      <c r="A128" s="138" t="s">
        <v>778</v>
      </c>
      <c r="B128" s="105" t="s">
        <v>653</v>
      </c>
      <c r="C128" s="105">
        <v>240</v>
      </c>
      <c r="D128" s="106"/>
      <c r="E128" s="61">
        <f t="shared" si="12"/>
        <v>30</v>
      </c>
      <c r="F128" s="61">
        <f t="shared" si="12"/>
        <v>35</v>
      </c>
    </row>
    <row r="129" spans="1:6" ht="15.75">
      <c r="A129" s="57" t="s">
        <v>28</v>
      </c>
      <c r="B129" s="105" t="s">
        <v>653</v>
      </c>
      <c r="C129" s="105">
        <v>240</v>
      </c>
      <c r="D129" s="106" t="s">
        <v>18</v>
      </c>
      <c r="E129" s="61">
        <v>30</v>
      </c>
      <c r="F129" s="61">
        <v>35</v>
      </c>
    </row>
    <row r="130" spans="1:6" ht="31.5">
      <c r="A130" s="2" t="s">
        <v>651</v>
      </c>
      <c r="B130" s="105" t="s">
        <v>654</v>
      </c>
      <c r="C130" s="105"/>
      <c r="D130" s="106"/>
      <c r="E130" s="61">
        <f aca="true" t="shared" si="13" ref="E130:F132">E131</f>
        <v>17</v>
      </c>
      <c r="F130" s="61">
        <f t="shared" si="13"/>
        <v>18.5</v>
      </c>
    </row>
    <row r="131" spans="1:6" ht="31.5">
      <c r="A131" s="57" t="s">
        <v>253</v>
      </c>
      <c r="B131" s="105" t="s">
        <v>655</v>
      </c>
      <c r="C131" s="105"/>
      <c r="D131" s="106"/>
      <c r="E131" s="61">
        <f t="shared" si="13"/>
        <v>17</v>
      </c>
      <c r="F131" s="61">
        <f t="shared" si="13"/>
        <v>18.5</v>
      </c>
    </row>
    <row r="132" spans="1:6" ht="31.5">
      <c r="A132" s="138" t="s">
        <v>778</v>
      </c>
      <c r="B132" s="105" t="s">
        <v>655</v>
      </c>
      <c r="C132" s="105">
        <v>240</v>
      </c>
      <c r="D132" s="106"/>
      <c r="E132" s="61">
        <f t="shared" si="13"/>
        <v>17</v>
      </c>
      <c r="F132" s="61">
        <f t="shared" si="13"/>
        <v>18.5</v>
      </c>
    </row>
    <row r="133" spans="1:6" ht="15.75">
      <c r="A133" s="57" t="s">
        <v>28</v>
      </c>
      <c r="B133" s="105" t="s">
        <v>655</v>
      </c>
      <c r="C133" s="105">
        <v>240</v>
      </c>
      <c r="D133" s="106" t="s">
        <v>18</v>
      </c>
      <c r="E133" s="61">
        <v>17</v>
      </c>
      <c r="F133" s="61">
        <v>18.5</v>
      </c>
    </row>
    <row r="134" spans="1:6" ht="31.5" hidden="1">
      <c r="A134" s="57" t="s">
        <v>255</v>
      </c>
      <c r="B134" s="105" t="s">
        <v>256</v>
      </c>
      <c r="C134" s="105"/>
      <c r="D134" s="106"/>
      <c r="E134" s="171">
        <f>E135</f>
        <v>0</v>
      </c>
      <c r="F134" s="171">
        <f>F135</f>
        <v>0</v>
      </c>
    </row>
    <row r="135" spans="1:6" ht="31.5" hidden="1">
      <c r="A135" s="51" t="s">
        <v>169</v>
      </c>
      <c r="B135" s="105" t="s">
        <v>256</v>
      </c>
      <c r="C135" s="105">
        <v>244</v>
      </c>
      <c r="D135" s="106"/>
      <c r="E135" s="171">
        <f>E136</f>
        <v>0</v>
      </c>
      <c r="F135" s="171">
        <f>F136</f>
        <v>0</v>
      </c>
    </row>
    <row r="136" spans="1:6" ht="15.75" hidden="1">
      <c r="A136" s="57" t="s">
        <v>28</v>
      </c>
      <c r="B136" s="105" t="s">
        <v>256</v>
      </c>
      <c r="C136" s="105">
        <v>244</v>
      </c>
      <c r="D136" s="106" t="s">
        <v>18</v>
      </c>
      <c r="E136" s="171">
        <v>0</v>
      </c>
      <c r="F136" s="171">
        <v>0</v>
      </c>
    </row>
    <row r="137" spans="1:6" ht="50.25" customHeight="1">
      <c r="A137" s="91" t="s">
        <v>392</v>
      </c>
      <c r="B137" s="103" t="s">
        <v>656</v>
      </c>
      <c r="C137" s="103"/>
      <c r="D137" s="104"/>
      <c r="E137" s="197">
        <f>E138+E141+E145+E151</f>
        <v>1004</v>
      </c>
      <c r="F137" s="197">
        <f>F138+F141+F145+F151</f>
        <v>1075</v>
      </c>
    </row>
    <row r="138" spans="1:6" ht="31.5" hidden="1">
      <c r="A138" s="57" t="s">
        <v>258</v>
      </c>
      <c r="B138" s="105" t="s">
        <v>259</v>
      </c>
      <c r="C138" s="105"/>
      <c r="D138" s="106"/>
      <c r="E138" s="61">
        <f>E139</f>
        <v>0</v>
      </c>
      <c r="F138" s="61">
        <f>F139</f>
        <v>0</v>
      </c>
    </row>
    <row r="139" spans="1:6" ht="31.5" hidden="1">
      <c r="A139" s="51" t="s">
        <v>169</v>
      </c>
      <c r="B139" s="105" t="s">
        <v>259</v>
      </c>
      <c r="C139" s="105">
        <v>244</v>
      </c>
      <c r="D139" s="106"/>
      <c r="E139" s="61">
        <f>E140</f>
        <v>0</v>
      </c>
      <c r="F139" s="61">
        <f>F140</f>
        <v>0</v>
      </c>
    </row>
    <row r="140" spans="1:6" ht="15.75" hidden="1">
      <c r="A140" s="51" t="s">
        <v>2</v>
      </c>
      <c r="B140" s="105" t="s">
        <v>259</v>
      </c>
      <c r="C140" s="105">
        <v>244</v>
      </c>
      <c r="D140" s="106" t="s">
        <v>30</v>
      </c>
      <c r="E140" s="61">
        <v>0</v>
      </c>
      <c r="F140" s="61">
        <v>0</v>
      </c>
    </row>
    <row r="141" spans="1:6" ht="15.75" hidden="1">
      <c r="A141" s="57" t="s">
        <v>260</v>
      </c>
      <c r="B141" s="105" t="s">
        <v>261</v>
      </c>
      <c r="C141" s="105"/>
      <c r="D141" s="106"/>
      <c r="E141" s="61">
        <f>E142</f>
        <v>0</v>
      </c>
      <c r="F141" s="61">
        <f>F142</f>
        <v>0</v>
      </c>
    </row>
    <row r="142" spans="1:6" ht="15.75" hidden="1">
      <c r="A142" s="2" t="s">
        <v>205</v>
      </c>
      <c r="B142" s="105" t="s">
        <v>261</v>
      </c>
      <c r="C142" s="105">
        <v>350</v>
      </c>
      <c r="D142" s="106"/>
      <c r="E142" s="61">
        <f>E143</f>
        <v>0</v>
      </c>
      <c r="F142" s="61">
        <f>F143</f>
        <v>0</v>
      </c>
    </row>
    <row r="143" spans="1:6" ht="15.75" hidden="1">
      <c r="A143" s="51" t="s">
        <v>2</v>
      </c>
      <c r="B143" s="105" t="s">
        <v>261</v>
      </c>
      <c r="C143" s="105">
        <v>350</v>
      </c>
      <c r="D143" s="106" t="s">
        <v>30</v>
      </c>
      <c r="E143" s="61">
        <v>0</v>
      </c>
      <c r="F143" s="61">
        <v>0</v>
      </c>
    </row>
    <row r="144" spans="1:6" ht="15.75">
      <c r="A144" s="2" t="s">
        <v>657</v>
      </c>
      <c r="B144" s="105" t="s">
        <v>658</v>
      </c>
      <c r="C144" s="105"/>
      <c r="D144" s="106"/>
      <c r="E144" s="61">
        <f>E145</f>
        <v>874</v>
      </c>
      <c r="F144" s="61">
        <f>F145</f>
        <v>925</v>
      </c>
    </row>
    <row r="145" spans="1:6" ht="15.75">
      <c r="A145" s="57" t="s">
        <v>262</v>
      </c>
      <c r="B145" s="105" t="s">
        <v>659</v>
      </c>
      <c r="C145" s="105"/>
      <c r="D145" s="106"/>
      <c r="E145" s="61">
        <f>E146+E148</f>
        <v>874</v>
      </c>
      <c r="F145" s="61">
        <f>F146+F148</f>
        <v>925</v>
      </c>
    </row>
    <row r="146" spans="1:6" ht="31.5">
      <c r="A146" s="138" t="s">
        <v>778</v>
      </c>
      <c r="B146" s="105" t="s">
        <v>659</v>
      </c>
      <c r="C146" s="105">
        <v>240</v>
      </c>
      <c r="D146" s="106"/>
      <c r="E146" s="61">
        <f>E147</f>
        <v>859</v>
      </c>
      <c r="F146" s="61">
        <f>F147</f>
        <v>907</v>
      </c>
    </row>
    <row r="147" spans="1:6" ht="15.75">
      <c r="A147" s="51" t="s">
        <v>2</v>
      </c>
      <c r="B147" s="105" t="s">
        <v>659</v>
      </c>
      <c r="C147" s="105">
        <v>240</v>
      </c>
      <c r="D147" s="106" t="s">
        <v>30</v>
      </c>
      <c r="E147" s="61">
        <v>859</v>
      </c>
      <c r="F147" s="61">
        <v>907</v>
      </c>
    </row>
    <row r="148" spans="1:6" ht="15.75">
      <c r="A148" s="2" t="s">
        <v>205</v>
      </c>
      <c r="B148" s="105" t="s">
        <v>659</v>
      </c>
      <c r="C148" s="105">
        <v>350</v>
      </c>
      <c r="D148" s="106"/>
      <c r="E148" s="61">
        <f>E149</f>
        <v>15</v>
      </c>
      <c r="F148" s="61">
        <f>F149</f>
        <v>18</v>
      </c>
    </row>
    <row r="149" spans="1:6" ht="15.75">
      <c r="A149" s="51" t="s">
        <v>2</v>
      </c>
      <c r="B149" s="105" t="s">
        <v>659</v>
      </c>
      <c r="C149" s="105">
        <v>350</v>
      </c>
      <c r="D149" s="106" t="s">
        <v>30</v>
      </c>
      <c r="E149" s="61">
        <v>15</v>
      </c>
      <c r="F149" s="61">
        <v>18</v>
      </c>
    </row>
    <row r="150" spans="1:6" ht="31.5">
      <c r="A150" s="2" t="s">
        <v>754</v>
      </c>
      <c r="B150" s="105" t="s">
        <v>753</v>
      </c>
      <c r="C150" s="105"/>
      <c r="D150" s="106"/>
      <c r="E150" s="61">
        <f aca="true" t="shared" si="14" ref="E150:F152">E151</f>
        <v>130</v>
      </c>
      <c r="F150" s="61">
        <f t="shared" si="14"/>
        <v>150</v>
      </c>
    </row>
    <row r="151" spans="1:6" ht="31.5">
      <c r="A151" s="57" t="s">
        <v>265</v>
      </c>
      <c r="B151" s="105" t="s">
        <v>755</v>
      </c>
      <c r="C151" s="105"/>
      <c r="D151" s="106"/>
      <c r="E151" s="61">
        <f t="shared" si="14"/>
        <v>130</v>
      </c>
      <c r="F151" s="61">
        <f t="shared" si="14"/>
        <v>150</v>
      </c>
    </row>
    <row r="152" spans="1:6" ht="31.5">
      <c r="A152" s="138" t="s">
        <v>778</v>
      </c>
      <c r="B152" s="105" t="s">
        <v>755</v>
      </c>
      <c r="C152" s="105">
        <v>240</v>
      </c>
      <c r="D152" s="106"/>
      <c r="E152" s="61">
        <f t="shared" si="14"/>
        <v>130</v>
      </c>
      <c r="F152" s="61">
        <f t="shared" si="14"/>
        <v>150</v>
      </c>
    </row>
    <row r="153" spans="1:6" ht="15.75">
      <c r="A153" s="51" t="s">
        <v>8</v>
      </c>
      <c r="B153" s="105" t="s">
        <v>755</v>
      </c>
      <c r="C153" s="105">
        <v>240</v>
      </c>
      <c r="D153" s="106" t="s">
        <v>364</v>
      </c>
      <c r="E153" s="61">
        <v>130</v>
      </c>
      <c r="F153" s="61">
        <v>150</v>
      </c>
    </row>
    <row r="154" spans="1:6" ht="29.25">
      <c r="A154" s="93" t="s">
        <v>443</v>
      </c>
      <c r="B154" s="117" t="s">
        <v>660</v>
      </c>
      <c r="C154" s="110"/>
      <c r="D154" s="102"/>
      <c r="E154" s="172">
        <f>E155+E185+E200</f>
        <v>29969.2</v>
      </c>
      <c r="F154" s="172">
        <f>F155+F185+F200</f>
        <v>31470.300000000003</v>
      </c>
    </row>
    <row r="155" spans="1:6" ht="15.75">
      <c r="A155" s="70" t="s">
        <v>269</v>
      </c>
      <c r="B155" s="118" t="s">
        <v>661</v>
      </c>
      <c r="C155" s="111"/>
      <c r="D155" s="104"/>
      <c r="E155" s="197">
        <f>E157+E163+E169+E173+E179+E182</f>
        <v>29380.399999999998</v>
      </c>
      <c r="F155" s="197">
        <f>F157+F163+F169+F173+F179+F182</f>
        <v>30845.2</v>
      </c>
    </row>
    <row r="156" spans="1:6" ht="31.5">
      <c r="A156" s="2" t="s">
        <v>665</v>
      </c>
      <c r="B156" s="112" t="s">
        <v>662</v>
      </c>
      <c r="C156" s="111"/>
      <c r="D156" s="104"/>
      <c r="E156" s="197">
        <f>E157</f>
        <v>23683.199999999997</v>
      </c>
      <c r="F156" s="197">
        <f>F157</f>
        <v>24960.9</v>
      </c>
    </row>
    <row r="157" spans="1:6" ht="30">
      <c r="A157" s="62" t="s">
        <v>272</v>
      </c>
      <c r="B157" s="105" t="s">
        <v>663</v>
      </c>
      <c r="C157" s="112"/>
      <c r="D157" s="106"/>
      <c r="E157" s="61">
        <f>E158+E160</f>
        <v>23683.199999999997</v>
      </c>
      <c r="F157" s="61">
        <f>F158+F160</f>
        <v>24960.9</v>
      </c>
    </row>
    <row r="158" spans="1:6" ht="15.75">
      <c r="A158" s="74" t="s">
        <v>782</v>
      </c>
      <c r="B158" s="105" t="s">
        <v>663</v>
      </c>
      <c r="C158" s="76">
        <v>110</v>
      </c>
      <c r="D158" s="109"/>
      <c r="E158" s="61">
        <f>E159</f>
        <v>18085.8</v>
      </c>
      <c r="F158" s="61">
        <f>F159</f>
        <v>19171</v>
      </c>
    </row>
    <row r="159" spans="1:6" ht="15.75">
      <c r="A159" s="2" t="s">
        <v>7</v>
      </c>
      <c r="B159" s="105" t="s">
        <v>663</v>
      </c>
      <c r="C159" s="76">
        <v>110</v>
      </c>
      <c r="D159" s="109" t="s">
        <v>19</v>
      </c>
      <c r="E159" s="61">
        <v>18085.8</v>
      </c>
      <c r="F159" s="61">
        <v>19171</v>
      </c>
    </row>
    <row r="160" spans="1:6" ht="31.5">
      <c r="A160" s="51" t="s">
        <v>168</v>
      </c>
      <c r="B160" s="105" t="s">
        <v>663</v>
      </c>
      <c r="C160" s="76">
        <v>240</v>
      </c>
      <c r="D160" s="109"/>
      <c r="E160" s="61">
        <f>E161</f>
        <v>5597.4</v>
      </c>
      <c r="F160" s="61">
        <f>F161</f>
        <v>5789.9</v>
      </c>
    </row>
    <row r="161" spans="1:6" ht="15.75">
      <c r="A161" s="2" t="s">
        <v>7</v>
      </c>
      <c r="B161" s="105" t="s">
        <v>663</v>
      </c>
      <c r="C161" s="76">
        <v>240</v>
      </c>
      <c r="D161" s="109" t="s">
        <v>19</v>
      </c>
      <c r="E161" s="61">
        <v>5597.4</v>
      </c>
      <c r="F161" s="61">
        <v>5789.9</v>
      </c>
    </row>
    <row r="162" spans="1:6" ht="31.5">
      <c r="A162" s="2" t="s">
        <v>758</v>
      </c>
      <c r="B162" s="112" t="s">
        <v>759</v>
      </c>
      <c r="C162" s="76"/>
      <c r="D162" s="109"/>
      <c r="E162" s="61">
        <f>E163</f>
        <v>964</v>
      </c>
      <c r="F162" s="61">
        <f>F163</f>
        <v>984</v>
      </c>
    </row>
    <row r="163" spans="1:6" ht="47.25">
      <c r="A163" s="63" t="s">
        <v>274</v>
      </c>
      <c r="B163" s="112" t="s">
        <v>760</v>
      </c>
      <c r="C163" s="112"/>
      <c r="D163" s="106"/>
      <c r="E163" s="61">
        <f>E164+E166</f>
        <v>964</v>
      </c>
      <c r="F163" s="61">
        <f>F164+F166</f>
        <v>984</v>
      </c>
    </row>
    <row r="164" spans="1:6" ht="15.75">
      <c r="A164" s="74" t="s">
        <v>782</v>
      </c>
      <c r="B164" s="112" t="s">
        <v>760</v>
      </c>
      <c r="C164" s="76">
        <v>110</v>
      </c>
      <c r="D164" s="109"/>
      <c r="E164" s="61">
        <f>E165</f>
        <v>11</v>
      </c>
      <c r="F164" s="61">
        <f>F165</f>
        <v>12</v>
      </c>
    </row>
    <row r="165" spans="1:6" ht="15.75">
      <c r="A165" s="2" t="s">
        <v>7</v>
      </c>
      <c r="B165" s="112" t="s">
        <v>760</v>
      </c>
      <c r="C165" s="76">
        <v>110</v>
      </c>
      <c r="D165" s="109" t="s">
        <v>19</v>
      </c>
      <c r="E165" s="61">
        <v>11</v>
      </c>
      <c r="F165" s="61">
        <v>12</v>
      </c>
    </row>
    <row r="166" spans="1:6" ht="31.5">
      <c r="A166" s="138" t="s">
        <v>778</v>
      </c>
      <c r="B166" s="112" t="s">
        <v>760</v>
      </c>
      <c r="C166" s="76">
        <v>240</v>
      </c>
      <c r="D166" s="109"/>
      <c r="E166" s="61">
        <f>E167</f>
        <v>953</v>
      </c>
      <c r="F166" s="61">
        <f>F167</f>
        <v>972</v>
      </c>
    </row>
    <row r="167" spans="1:6" ht="15.75">
      <c r="A167" s="2" t="s">
        <v>7</v>
      </c>
      <c r="B167" s="112" t="s">
        <v>760</v>
      </c>
      <c r="C167" s="76">
        <v>240</v>
      </c>
      <c r="D167" s="109" t="s">
        <v>19</v>
      </c>
      <c r="E167" s="61">
        <v>953</v>
      </c>
      <c r="F167" s="61">
        <v>972</v>
      </c>
    </row>
    <row r="168" spans="1:6" ht="15.75">
      <c r="A168" s="2" t="s">
        <v>664</v>
      </c>
      <c r="B168" s="112" t="s">
        <v>667</v>
      </c>
      <c r="C168" s="76"/>
      <c r="D168" s="109"/>
      <c r="E168" s="61">
        <f aca="true" t="shared" si="15" ref="E168:F170">E169</f>
        <v>1135.2</v>
      </c>
      <c r="F168" s="61">
        <f t="shared" si="15"/>
        <v>1180.6</v>
      </c>
    </row>
    <row r="169" spans="1:6" ht="15.75">
      <c r="A169" s="63" t="s">
        <v>821</v>
      </c>
      <c r="B169" s="83" t="s">
        <v>668</v>
      </c>
      <c r="C169" s="112"/>
      <c r="D169" s="106"/>
      <c r="E169" s="61">
        <f t="shared" si="15"/>
        <v>1135.2</v>
      </c>
      <c r="F169" s="61">
        <f t="shared" si="15"/>
        <v>1180.6</v>
      </c>
    </row>
    <row r="170" spans="1:6" ht="31.5">
      <c r="A170" s="138" t="s">
        <v>778</v>
      </c>
      <c r="B170" s="83" t="s">
        <v>668</v>
      </c>
      <c r="C170" s="112">
        <v>240</v>
      </c>
      <c r="D170" s="106"/>
      <c r="E170" s="61">
        <f t="shared" si="15"/>
        <v>1135.2</v>
      </c>
      <c r="F170" s="61">
        <f t="shared" si="15"/>
        <v>1180.6</v>
      </c>
    </row>
    <row r="171" spans="1:6" ht="15.75">
      <c r="A171" s="2" t="s">
        <v>7</v>
      </c>
      <c r="B171" s="83" t="s">
        <v>668</v>
      </c>
      <c r="C171" s="76">
        <v>240</v>
      </c>
      <c r="D171" s="109" t="s">
        <v>19</v>
      </c>
      <c r="E171" s="61">
        <v>1135.2</v>
      </c>
      <c r="F171" s="61">
        <v>1180.6</v>
      </c>
    </row>
    <row r="172" spans="1:6" ht="15.75">
      <c r="A172" s="2" t="s">
        <v>669</v>
      </c>
      <c r="B172" s="112" t="s">
        <v>761</v>
      </c>
      <c r="C172" s="76"/>
      <c r="D172" s="109"/>
      <c r="E172" s="61"/>
      <c r="F172" s="61"/>
    </row>
    <row r="173" spans="1:6" ht="15.75">
      <c r="A173" s="63" t="s">
        <v>815</v>
      </c>
      <c r="B173" s="83" t="s">
        <v>670</v>
      </c>
      <c r="C173" s="112"/>
      <c r="D173" s="106"/>
      <c r="E173" s="61">
        <f>E174+E176</f>
        <v>1141.5</v>
      </c>
      <c r="F173" s="61">
        <f>F174+F176</f>
        <v>1189</v>
      </c>
    </row>
    <row r="174" spans="1:6" ht="31.5">
      <c r="A174" s="138" t="s">
        <v>778</v>
      </c>
      <c r="B174" s="83" t="s">
        <v>670</v>
      </c>
      <c r="C174" s="112">
        <v>240</v>
      </c>
      <c r="D174" s="106"/>
      <c r="E174" s="61">
        <f>E175</f>
        <v>1119.5</v>
      </c>
      <c r="F174" s="61">
        <f>F175</f>
        <v>1166</v>
      </c>
    </row>
    <row r="175" spans="1:6" ht="15.75">
      <c r="A175" s="2" t="s">
        <v>7</v>
      </c>
      <c r="B175" s="83" t="s">
        <v>670</v>
      </c>
      <c r="C175" s="76">
        <v>240</v>
      </c>
      <c r="D175" s="109" t="s">
        <v>19</v>
      </c>
      <c r="E175" s="61">
        <v>1119.5</v>
      </c>
      <c r="F175" s="61">
        <v>1166</v>
      </c>
    </row>
    <row r="176" spans="1:6" ht="15.75">
      <c r="A176" s="51" t="s">
        <v>170</v>
      </c>
      <c r="B176" s="83" t="s">
        <v>670</v>
      </c>
      <c r="C176" s="112">
        <v>850</v>
      </c>
      <c r="D176" s="106"/>
      <c r="E176" s="61">
        <f>E177</f>
        <v>22</v>
      </c>
      <c r="F176" s="61">
        <f>F177</f>
        <v>23</v>
      </c>
    </row>
    <row r="177" spans="1:6" ht="15.75">
      <c r="A177" s="2" t="s">
        <v>7</v>
      </c>
      <c r="B177" s="83" t="s">
        <v>670</v>
      </c>
      <c r="C177" s="76">
        <v>850</v>
      </c>
      <c r="D177" s="109" t="s">
        <v>19</v>
      </c>
      <c r="E177" s="61">
        <v>22</v>
      </c>
      <c r="F177" s="61">
        <v>23</v>
      </c>
    </row>
    <row r="178" spans="1:6" ht="15.75">
      <c r="A178" s="2" t="s">
        <v>762</v>
      </c>
      <c r="B178" s="112" t="s">
        <v>763</v>
      </c>
      <c r="C178" s="76"/>
      <c r="D178" s="109"/>
      <c r="E178" s="61">
        <f aca="true" t="shared" si="16" ref="E178:F180">E179</f>
        <v>2456.5</v>
      </c>
      <c r="F178" s="61">
        <f t="shared" si="16"/>
        <v>2530.7</v>
      </c>
    </row>
    <row r="179" spans="1:6" ht="47.25">
      <c r="A179" s="63" t="s">
        <v>280</v>
      </c>
      <c r="B179" s="112" t="s">
        <v>764</v>
      </c>
      <c r="C179" s="112"/>
      <c r="D179" s="106"/>
      <c r="E179" s="61">
        <f t="shared" si="16"/>
        <v>2456.5</v>
      </c>
      <c r="F179" s="61">
        <f t="shared" si="16"/>
        <v>2530.7</v>
      </c>
    </row>
    <row r="180" spans="1:6" ht="31.5">
      <c r="A180" s="138" t="s">
        <v>778</v>
      </c>
      <c r="B180" s="112" t="s">
        <v>764</v>
      </c>
      <c r="C180" s="112">
        <v>240</v>
      </c>
      <c r="D180" s="106"/>
      <c r="E180" s="61">
        <f t="shared" si="16"/>
        <v>2456.5</v>
      </c>
      <c r="F180" s="61">
        <f t="shared" si="16"/>
        <v>2530.7</v>
      </c>
    </row>
    <row r="181" spans="1:6" ht="15.75">
      <c r="A181" s="2" t="s">
        <v>7</v>
      </c>
      <c r="B181" s="112" t="s">
        <v>764</v>
      </c>
      <c r="C181" s="76">
        <v>240</v>
      </c>
      <c r="D181" s="109" t="s">
        <v>19</v>
      </c>
      <c r="E181" s="61">
        <v>2456.5</v>
      </c>
      <c r="F181" s="61">
        <v>2530.7</v>
      </c>
    </row>
    <row r="182" spans="1:6" ht="15.75" hidden="1">
      <c r="A182" s="11" t="s">
        <v>396</v>
      </c>
      <c r="B182" s="119" t="s">
        <v>283</v>
      </c>
      <c r="C182" s="112"/>
      <c r="D182" s="106"/>
      <c r="E182" s="61">
        <f>E183</f>
        <v>0</v>
      </c>
      <c r="F182" s="61">
        <f>F183</f>
        <v>0</v>
      </c>
    </row>
    <row r="183" spans="1:6" ht="31.5" hidden="1">
      <c r="A183" s="2" t="s">
        <v>187</v>
      </c>
      <c r="B183" s="119" t="s">
        <v>283</v>
      </c>
      <c r="C183" s="112">
        <v>243</v>
      </c>
      <c r="D183" s="106"/>
      <c r="E183" s="61">
        <f>E184</f>
        <v>0</v>
      </c>
      <c r="F183" s="61">
        <f>F184</f>
        <v>0</v>
      </c>
    </row>
    <row r="184" spans="1:6" ht="15.75" hidden="1">
      <c r="A184" s="2" t="s">
        <v>7</v>
      </c>
      <c r="B184" s="119" t="s">
        <v>283</v>
      </c>
      <c r="C184" s="76">
        <v>243</v>
      </c>
      <c r="D184" s="109" t="s">
        <v>19</v>
      </c>
      <c r="E184" s="61">
        <v>0</v>
      </c>
      <c r="F184" s="61">
        <v>0</v>
      </c>
    </row>
    <row r="185" spans="1:6" ht="48" customHeight="1">
      <c r="A185" s="91" t="s">
        <v>284</v>
      </c>
      <c r="B185" s="103" t="s">
        <v>673</v>
      </c>
      <c r="C185" s="103"/>
      <c r="D185" s="104"/>
      <c r="E185" s="197">
        <f>E187+E193+E197</f>
        <v>232.9</v>
      </c>
      <c r="F185" s="197">
        <f>F187+F193+F197</f>
        <v>242.7</v>
      </c>
    </row>
    <row r="186" spans="1:6" ht="34.5" customHeight="1">
      <c r="A186" s="2" t="s">
        <v>674</v>
      </c>
      <c r="B186" s="105" t="s">
        <v>675</v>
      </c>
      <c r="C186" s="103"/>
      <c r="D186" s="104"/>
      <c r="E186" s="61">
        <f>E187</f>
        <v>38</v>
      </c>
      <c r="F186" s="61">
        <f>F187</f>
        <v>42.6</v>
      </c>
    </row>
    <row r="187" spans="1:6" ht="15.75">
      <c r="A187" s="57" t="s">
        <v>286</v>
      </c>
      <c r="B187" s="105" t="s">
        <v>676</v>
      </c>
      <c r="C187" s="105"/>
      <c r="D187" s="106"/>
      <c r="E187" s="61">
        <f>E188+E190</f>
        <v>38</v>
      </c>
      <c r="F187" s="61">
        <f>F188+F190</f>
        <v>42.6</v>
      </c>
    </row>
    <row r="188" spans="1:6" ht="15.75">
      <c r="A188" s="74" t="s">
        <v>782</v>
      </c>
      <c r="B188" s="105" t="s">
        <v>676</v>
      </c>
      <c r="C188" s="105">
        <v>110</v>
      </c>
      <c r="D188" s="106"/>
      <c r="E188" s="61">
        <f>E189</f>
        <v>5</v>
      </c>
      <c r="F188" s="61">
        <f>F189</f>
        <v>5</v>
      </c>
    </row>
    <row r="189" spans="1:6" ht="15.75">
      <c r="A189" s="2" t="s">
        <v>7</v>
      </c>
      <c r="B189" s="105" t="s">
        <v>676</v>
      </c>
      <c r="C189" s="105">
        <v>110</v>
      </c>
      <c r="D189" s="109" t="s">
        <v>19</v>
      </c>
      <c r="E189" s="61">
        <v>5</v>
      </c>
      <c r="F189" s="61">
        <v>5</v>
      </c>
    </row>
    <row r="190" spans="1:6" ht="31.5">
      <c r="A190" s="138" t="s">
        <v>778</v>
      </c>
      <c r="B190" s="105" t="s">
        <v>676</v>
      </c>
      <c r="C190" s="105">
        <v>240</v>
      </c>
      <c r="D190" s="106"/>
      <c r="E190" s="61">
        <f>E191</f>
        <v>33</v>
      </c>
      <c r="F190" s="61">
        <f>F191</f>
        <v>37.6</v>
      </c>
    </row>
    <row r="191" spans="1:6" ht="15.75">
      <c r="A191" s="2" t="s">
        <v>7</v>
      </c>
      <c r="B191" s="105" t="s">
        <v>676</v>
      </c>
      <c r="C191" s="105">
        <v>240</v>
      </c>
      <c r="D191" s="109" t="s">
        <v>19</v>
      </c>
      <c r="E191" s="61">
        <v>33</v>
      </c>
      <c r="F191" s="61">
        <v>37.6</v>
      </c>
    </row>
    <row r="192" spans="1:6" ht="31.5">
      <c r="A192" s="2" t="s">
        <v>677</v>
      </c>
      <c r="B192" s="105" t="s">
        <v>678</v>
      </c>
      <c r="C192" s="76"/>
      <c r="D192" s="109"/>
      <c r="E192" s="61">
        <f aca="true" t="shared" si="17" ref="E192:F194">E193</f>
        <v>99</v>
      </c>
      <c r="F192" s="61">
        <f t="shared" si="17"/>
        <v>100</v>
      </c>
    </row>
    <row r="193" spans="1:6" ht="15.75">
      <c r="A193" s="57" t="s">
        <v>288</v>
      </c>
      <c r="B193" s="105" t="s">
        <v>679</v>
      </c>
      <c r="C193" s="105"/>
      <c r="D193" s="106"/>
      <c r="E193" s="61">
        <f t="shared" si="17"/>
        <v>99</v>
      </c>
      <c r="F193" s="61">
        <f t="shared" si="17"/>
        <v>100</v>
      </c>
    </row>
    <row r="194" spans="1:6" ht="31.5">
      <c r="A194" s="138" t="s">
        <v>778</v>
      </c>
      <c r="B194" s="105" t="s">
        <v>679</v>
      </c>
      <c r="C194" s="112">
        <v>240</v>
      </c>
      <c r="D194" s="106"/>
      <c r="E194" s="61">
        <f t="shared" si="17"/>
        <v>99</v>
      </c>
      <c r="F194" s="61">
        <f t="shared" si="17"/>
        <v>100</v>
      </c>
    </row>
    <row r="195" spans="1:6" ht="15.75">
      <c r="A195" s="2" t="s">
        <v>7</v>
      </c>
      <c r="B195" s="105" t="s">
        <v>679</v>
      </c>
      <c r="C195" s="76">
        <v>240</v>
      </c>
      <c r="D195" s="109" t="s">
        <v>19</v>
      </c>
      <c r="E195" s="61">
        <v>99</v>
      </c>
      <c r="F195" s="61">
        <v>100</v>
      </c>
    </row>
    <row r="196" spans="1:6" ht="15.75">
      <c r="A196" s="2" t="s">
        <v>669</v>
      </c>
      <c r="B196" s="105" t="s">
        <v>680</v>
      </c>
      <c r="C196" s="76"/>
      <c r="D196" s="109"/>
      <c r="E196" s="61">
        <f aca="true" t="shared" si="18" ref="E196:F198">E197</f>
        <v>95.9</v>
      </c>
      <c r="F196" s="61">
        <f t="shared" si="18"/>
        <v>100.1</v>
      </c>
    </row>
    <row r="197" spans="1:6" ht="15.75">
      <c r="A197" s="50" t="s">
        <v>198</v>
      </c>
      <c r="B197" s="105" t="s">
        <v>681</v>
      </c>
      <c r="C197" s="105"/>
      <c r="D197" s="106"/>
      <c r="E197" s="61">
        <f t="shared" si="18"/>
        <v>95.9</v>
      </c>
      <c r="F197" s="61">
        <f t="shared" si="18"/>
        <v>100.1</v>
      </c>
    </row>
    <row r="198" spans="1:6" ht="31.5">
      <c r="A198" s="138" t="s">
        <v>778</v>
      </c>
      <c r="B198" s="105" t="s">
        <v>681</v>
      </c>
      <c r="C198" s="105">
        <v>240</v>
      </c>
      <c r="D198" s="106"/>
      <c r="E198" s="61">
        <f t="shared" si="18"/>
        <v>95.9</v>
      </c>
      <c r="F198" s="61">
        <f t="shared" si="18"/>
        <v>100.1</v>
      </c>
    </row>
    <row r="199" spans="1:6" ht="15.75">
      <c r="A199" s="2" t="s">
        <v>7</v>
      </c>
      <c r="B199" s="105" t="s">
        <v>681</v>
      </c>
      <c r="C199" s="105">
        <v>240</v>
      </c>
      <c r="D199" s="109" t="s">
        <v>19</v>
      </c>
      <c r="E199" s="61">
        <v>95.9</v>
      </c>
      <c r="F199" s="61">
        <v>100.1</v>
      </c>
    </row>
    <row r="200" spans="1:6" ht="47.25">
      <c r="A200" s="91" t="s">
        <v>291</v>
      </c>
      <c r="B200" s="103" t="s">
        <v>684</v>
      </c>
      <c r="C200" s="103"/>
      <c r="D200" s="104"/>
      <c r="E200" s="197">
        <f>E202+E208+E212</f>
        <v>355.9</v>
      </c>
      <c r="F200" s="197">
        <f>F202+F208+F212</f>
        <v>382.4</v>
      </c>
    </row>
    <row r="201" spans="1:6" ht="15.75">
      <c r="A201" s="2" t="s">
        <v>683</v>
      </c>
      <c r="B201" s="105" t="s">
        <v>685</v>
      </c>
      <c r="C201" s="103"/>
      <c r="D201" s="104"/>
      <c r="E201" s="197"/>
      <c r="F201" s="197"/>
    </row>
    <row r="202" spans="1:6" ht="15.75">
      <c r="A202" s="50" t="s">
        <v>293</v>
      </c>
      <c r="B202" s="105" t="s">
        <v>686</v>
      </c>
      <c r="C202" s="105"/>
      <c r="D202" s="106"/>
      <c r="E202" s="61">
        <f>E203+E205</f>
        <v>148.2</v>
      </c>
      <c r="F202" s="61">
        <f>F203+F205</f>
        <v>169</v>
      </c>
    </row>
    <row r="203" spans="1:6" ht="15.75">
      <c r="A203" s="74" t="s">
        <v>782</v>
      </c>
      <c r="B203" s="105" t="s">
        <v>686</v>
      </c>
      <c r="C203" s="105">
        <v>110</v>
      </c>
      <c r="D203" s="106"/>
      <c r="E203" s="61">
        <f>E204</f>
        <v>12</v>
      </c>
      <c r="F203" s="61">
        <f>F204</f>
        <v>14</v>
      </c>
    </row>
    <row r="204" spans="1:6" ht="15.75">
      <c r="A204" s="2" t="s">
        <v>7</v>
      </c>
      <c r="B204" s="105" t="s">
        <v>686</v>
      </c>
      <c r="C204" s="105">
        <v>110</v>
      </c>
      <c r="D204" s="106" t="s">
        <v>19</v>
      </c>
      <c r="E204" s="61">
        <v>12</v>
      </c>
      <c r="F204" s="61">
        <v>14</v>
      </c>
    </row>
    <row r="205" spans="1:6" ht="31.5">
      <c r="A205" s="138" t="s">
        <v>778</v>
      </c>
      <c r="B205" s="105" t="s">
        <v>686</v>
      </c>
      <c r="C205" s="105">
        <v>240</v>
      </c>
      <c r="D205" s="106"/>
      <c r="E205" s="61">
        <f>E206</f>
        <v>136.2</v>
      </c>
      <c r="F205" s="61">
        <f>F206</f>
        <v>155</v>
      </c>
    </row>
    <row r="206" spans="1:6" ht="15.75">
      <c r="A206" s="2" t="s">
        <v>7</v>
      </c>
      <c r="B206" s="105" t="s">
        <v>686</v>
      </c>
      <c r="C206" s="105">
        <v>240</v>
      </c>
      <c r="D206" s="106" t="s">
        <v>19</v>
      </c>
      <c r="E206" s="61">
        <v>136.2</v>
      </c>
      <c r="F206" s="61">
        <v>155</v>
      </c>
    </row>
    <row r="207" spans="1:6" ht="31.5">
      <c r="A207" s="2" t="s">
        <v>682</v>
      </c>
      <c r="B207" s="105" t="s">
        <v>687</v>
      </c>
      <c r="C207" s="105"/>
      <c r="D207" s="106"/>
      <c r="E207" s="61">
        <f aca="true" t="shared" si="19" ref="E207:F209">E208</f>
        <v>81.8</v>
      </c>
      <c r="F207" s="61">
        <f t="shared" si="19"/>
        <v>97</v>
      </c>
    </row>
    <row r="208" spans="1:6" ht="15.75">
      <c r="A208" s="50" t="s">
        <v>295</v>
      </c>
      <c r="B208" s="105" t="s">
        <v>688</v>
      </c>
      <c r="C208" s="105"/>
      <c r="D208" s="106"/>
      <c r="E208" s="61">
        <f t="shared" si="19"/>
        <v>81.8</v>
      </c>
      <c r="F208" s="61">
        <f t="shared" si="19"/>
        <v>97</v>
      </c>
    </row>
    <row r="209" spans="1:6" ht="31.5">
      <c r="A209" s="138" t="s">
        <v>778</v>
      </c>
      <c r="B209" s="105" t="s">
        <v>688</v>
      </c>
      <c r="C209" s="105">
        <v>240</v>
      </c>
      <c r="D209" s="106"/>
      <c r="E209" s="61">
        <f t="shared" si="19"/>
        <v>81.8</v>
      </c>
      <c r="F209" s="61">
        <f t="shared" si="19"/>
        <v>97</v>
      </c>
    </row>
    <row r="210" spans="1:6" ht="15.75">
      <c r="A210" s="50" t="s">
        <v>7</v>
      </c>
      <c r="B210" s="105" t="s">
        <v>688</v>
      </c>
      <c r="C210" s="105">
        <v>240</v>
      </c>
      <c r="D210" s="106" t="s">
        <v>19</v>
      </c>
      <c r="E210" s="61">
        <v>81.8</v>
      </c>
      <c r="F210" s="61">
        <v>97</v>
      </c>
    </row>
    <row r="211" spans="1:6" ht="15.75">
      <c r="A211" s="2" t="s">
        <v>669</v>
      </c>
      <c r="B211" s="105" t="s">
        <v>689</v>
      </c>
      <c r="C211" s="105"/>
      <c r="D211" s="106"/>
      <c r="E211" s="61">
        <f aca="true" t="shared" si="20" ref="E211:F213">E212</f>
        <v>125.9</v>
      </c>
      <c r="F211" s="61">
        <f t="shared" si="20"/>
        <v>116.4</v>
      </c>
    </row>
    <row r="212" spans="1:6" ht="15.75">
      <c r="A212" s="57" t="s">
        <v>815</v>
      </c>
      <c r="B212" s="105" t="s">
        <v>690</v>
      </c>
      <c r="C212" s="105"/>
      <c r="D212" s="106"/>
      <c r="E212" s="61">
        <f t="shared" si="20"/>
        <v>125.9</v>
      </c>
      <c r="F212" s="61">
        <f t="shared" si="20"/>
        <v>116.4</v>
      </c>
    </row>
    <row r="213" spans="1:6" ht="31.5">
      <c r="A213" s="51" t="s">
        <v>168</v>
      </c>
      <c r="B213" s="105" t="s">
        <v>690</v>
      </c>
      <c r="C213" s="105">
        <v>240</v>
      </c>
      <c r="D213" s="106"/>
      <c r="E213" s="61">
        <f t="shared" si="20"/>
        <v>125.9</v>
      </c>
      <c r="F213" s="61">
        <f t="shared" si="20"/>
        <v>116.4</v>
      </c>
    </row>
    <row r="214" spans="1:6" ht="15.75">
      <c r="A214" s="2" t="s">
        <v>7</v>
      </c>
      <c r="B214" s="105" t="s">
        <v>690</v>
      </c>
      <c r="C214" s="105">
        <v>240</v>
      </c>
      <c r="D214" s="106" t="s">
        <v>19</v>
      </c>
      <c r="E214" s="61">
        <v>125.9</v>
      </c>
      <c r="F214" s="61">
        <v>116.4</v>
      </c>
    </row>
    <row r="215" spans="1:6" ht="63">
      <c r="A215" s="94" t="s">
        <v>436</v>
      </c>
      <c r="B215" s="101" t="s">
        <v>692</v>
      </c>
      <c r="C215" s="101"/>
      <c r="D215" s="102"/>
      <c r="E215" s="172">
        <f>E217+E223+E227+E231</f>
        <v>2005.5</v>
      </c>
      <c r="F215" s="172">
        <f>F217+F223+F227+F231</f>
        <v>2065</v>
      </c>
    </row>
    <row r="216" spans="1:6" ht="31.5">
      <c r="A216" s="2" t="s">
        <v>694</v>
      </c>
      <c r="B216" s="105" t="s">
        <v>691</v>
      </c>
      <c r="C216" s="101"/>
      <c r="D216" s="102"/>
      <c r="E216" s="61">
        <f>E217</f>
        <v>1120.5</v>
      </c>
      <c r="F216" s="61">
        <f>F217</f>
        <v>1050</v>
      </c>
    </row>
    <row r="217" spans="1:6" ht="16.5" customHeight="1">
      <c r="A217" s="72" t="s">
        <v>300</v>
      </c>
      <c r="B217" s="105" t="s">
        <v>693</v>
      </c>
      <c r="C217" s="105"/>
      <c r="D217" s="106"/>
      <c r="E217" s="61">
        <f>E218+E220</f>
        <v>1120.5</v>
      </c>
      <c r="F217" s="61">
        <f>F218+F220</f>
        <v>1050</v>
      </c>
    </row>
    <row r="218" spans="1:6" ht="31.5">
      <c r="A218" s="138" t="s">
        <v>778</v>
      </c>
      <c r="B218" s="105" t="s">
        <v>693</v>
      </c>
      <c r="C218" s="105">
        <v>240</v>
      </c>
      <c r="D218" s="106"/>
      <c r="E218" s="61">
        <f>E219</f>
        <v>870.5</v>
      </c>
      <c r="F218" s="61">
        <f>F219</f>
        <v>750</v>
      </c>
    </row>
    <row r="219" spans="1:6" ht="31.5">
      <c r="A219" s="74" t="s">
        <v>26</v>
      </c>
      <c r="B219" s="105" t="s">
        <v>693</v>
      </c>
      <c r="C219" s="105">
        <v>240</v>
      </c>
      <c r="D219" s="106" t="s">
        <v>12</v>
      </c>
      <c r="E219" s="61">
        <v>870.5</v>
      </c>
      <c r="F219" s="61">
        <v>750</v>
      </c>
    </row>
    <row r="220" spans="1:6" ht="31.5">
      <c r="A220" s="138" t="s">
        <v>778</v>
      </c>
      <c r="B220" s="105" t="s">
        <v>693</v>
      </c>
      <c r="C220" s="105">
        <v>240</v>
      </c>
      <c r="D220" s="106"/>
      <c r="E220" s="61">
        <f>E221</f>
        <v>250</v>
      </c>
      <c r="F220" s="61">
        <f>F221</f>
        <v>300</v>
      </c>
    </row>
    <row r="221" spans="1:6" ht="15.75">
      <c r="A221" s="51" t="s">
        <v>2</v>
      </c>
      <c r="B221" s="105" t="s">
        <v>693</v>
      </c>
      <c r="C221" s="105">
        <v>240</v>
      </c>
      <c r="D221" s="106" t="s">
        <v>30</v>
      </c>
      <c r="E221" s="61">
        <v>250</v>
      </c>
      <c r="F221" s="61">
        <v>300</v>
      </c>
    </row>
    <row r="222" spans="1:6" ht="15.75">
      <c r="A222" s="2" t="s">
        <v>696</v>
      </c>
      <c r="B222" s="105" t="s">
        <v>695</v>
      </c>
      <c r="C222" s="105"/>
      <c r="D222" s="106"/>
      <c r="E222" s="61">
        <f aca="true" t="shared" si="21" ref="E222:F224">E223</f>
        <v>200</v>
      </c>
      <c r="F222" s="61">
        <f t="shared" si="21"/>
        <v>210</v>
      </c>
    </row>
    <row r="223" spans="1:6" ht="15.75">
      <c r="A223" s="72" t="s">
        <v>302</v>
      </c>
      <c r="B223" s="105" t="s">
        <v>697</v>
      </c>
      <c r="C223" s="105"/>
      <c r="D223" s="106"/>
      <c r="E223" s="61">
        <f t="shared" si="21"/>
        <v>200</v>
      </c>
      <c r="F223" s="61">
        <f t="shared" si="21"/>
        <v>210</v>
      </c>
    </row>
    <row r="224" spans="1:6" ht="31.5">
      <c r="A224" s="138" t="s">
        <v>778</v>
      </c>
      <c r="B224" s="105" t="s">
        <v>697</v>
      </c>
      <c r="C224" s="105">
        <v>240</v>
      </c>
      <c r="D224" s="106"/>
      <c r="E224" s="61">
        <f t="shared" si="21"/>
        <v>200</v>
      </c>
      <c r="F224" s="61">
        <f t="shared" si="21"/>
        <v>210</v>
      </c>
    </row>
    <row r="225" spans="1:6" ht="31.5">
      <c r="A225" s="74" t="s">
        <v>26</v>
      </c>
      <c r="B225" s="105" t="s">
        <v>697</v>
      </c>
      <c r="C225" s="105">
        <v>240</v>
      </c>
      <c r="D225" s="106" t="s">
        <v>12</v>
      </c>
      <c r="E225" s="61">
        <v>200</v>
      </c>
      <c r="F225" s="61">
        <v>210</v>
      </c>
    </row>
    <row r="226" spans="1:6" ht="15.75">
      <c r="A226" s="2" t="s">
        <v>698</v>
      </c>
      <c r="B226" s="105" t="s">
        <v>700</v>
      </c>
      <c r="C226" s="105"/>
      <c r="D226" s="106"/>
      <c r="E226" s="61">
        <f aca="true" t="shared" si="22" ref="E226:F228">E227</f>
        <v>475</v>
      </c>
      <c r="F226" s="61">
        <f t="shared" si="22"/>
        <v>575</v>
      </c>
    </row>
    <row r="227" spans="1:6" ht="15.75">
      <c r="A227" s="72" t="s">
        <v>304</v>
      </c>
      <c r="B227" s="105" t="s">
        <v>702</v>
      </c>
      <c r="C227" s="105"/>
      <c r="D227" s="106"/>
      <c r="E227" s="61">
        <f t="shared" si="22"/>
        <v>475</v>
      </c>
      <c r="F227" s="61">
        <f t="shared" si="22"/>
        <v>575</v>
      </c>
    </row>
    <row r="228" spans="1:6" ht="31.5">
      <c r="A228" s="138" t="s">
        <v>778</v>
      </c>
      <c r="B228" s="105" t="s">
        <v>702</v>
      </c>
      <c r="C228" s="105">
        <v>240</v>
      </c>
      <c r="D228" s="106"/>
      <c r="E228" s="61">
        <f t="shared" si="22"/>
        <v>475</v>
      </c>
      <c r="F228" s="61">
        <f t="shared" si="22"/>
        <v>575</v>
      </c>
    </row>
    <row r="229" spans="1:6" ht="31.5">
      <c r="A229" s="74" t="s">
        <v>26</v>
      </c>
      <c r="B229" s="105" t="s">
        <v>702</v>
      </c>
      <c r="C229" s="105">
        <v>240</v>
      </c>
      <c r="D229" s="106" t="s">
        <v>12</v>
      </c>
      <c r="E229" s="61">
        <v>475</v>
      </c>
      <c r="F229" s="61">
        <v>575</v>
      </c>
    </row>
    <row r="230" spans="1:6" ht="15.75">
      <c r="A230" s="2" t="s">
        <v>699</v>
      </c>
      <c r="B230" s="105" t="s">
        <v>701</v>
      </c>
      <c r="C230" s="105"/>
      <c r="D230" s="106"/>
      <c r="E230" s="61">
        <f aca="true" t="shared" si="23" ref="E230:F232">E231</f>
        <v>210</v>
      </c>
      <c r="F230" s="61">
        <f t="shared" si="23"/>
        <v>230</v>
      </c>
    </row>
    <row r="231" spans="1:6" ht="15.75">
      <c r="A231" s="72" t="s">
        <v>306</v>
      </c>
      <c r="B231" s="105" t="s">
        <v>703</v>
      </c>
      <c r="C231" s="105"/>
      <c r="D231" s="106"/>
      <c r="E231" s="61">
        <f t="shared" si="23"/>
        <v>210</v>
      </c>
      <c r="F231" s="61">
        <f t="shared" si="23"/>
        <v>230</v>
      </c>
    </row>
    <row r="232" spans="1:6" ht="31.5">
      <c r="A232" s="138" t="s">
        <v>778</v>
      </c>
      <c r="B232" s="105" t="s">
        <v>703</v>
      </c>
      <c r="C232" s="105">
        <v>240</v>
      </c>
      <c r="D232" s="106"/>
      <c r="E232" s="61">
        <f t="shared" si="23"/>
        <v>210</v>
      </c>
      <c r="F232" s="61">
        <f t="shared" si="23"/>
        <v>230</v>
      </c>
    </row>
    <row r="233" spans="1:6" ht="31.5">
      <c r="A233" s="74" t="s">
        <v>26</v>
      </c>
      <c r="B233" s="105" t="s">
        <v>703</v>
      </c>
      <c r="C233" s="105">
        <v>240</v>
      </c>
      <c r="D233" s="106" t="s">
        <v>12</v>
      </c>
      <c r="E233" s="61">
        <v>210</v>
      </c>
      <c r="F233" s="61">
        <v>230</v>
      </c>
    </row>
    <row r="234" spans="1:6" ht="47.25">
      <c r="A234" s="45" t="s">
        <v>772</v>
      </c>
      <c r="B234" s="101" t="s">
        <v>707</v>
      </c>
      <c r="C234" s="105"/>
      <c r="D234" s="106"/>
      <c r="E234" s="172">
        <f>E236+E240+E244</f>
        <v>16096</v>
      </c>
      <c r="F234" s="172">
        <f>F236+F240+F244</f>
        <v>17675.8</v>
      </c>
    </row>
    <row r="235" spans="1:6" ht="15.75">
      <c r="A235" s="2" t="s">
        <v>704</v>
      </c>
      <c r="B235" s="105" t="s">
        <v>709</v>
      </c>
      <c r="C235" s="105"/>
      <c r="D235" s="106"/>
      <c r="E235" s="61">
        <f aca="true" t="shared" si="24" ref="E235:F237">E236</f>
        <v>1596</v>
      </c>
      <c r="F235" s="61">
        <f t="shared" si="24"/>
        <v>1675.8</v>
      </c>
    </row>
    <row r="236" spans="1:6" ht="15.75">
      <c r="A236" s="50" t="s">
        <v>309</v>
      </c>
      <c r="B236" s="105" t="s">
        <v>708</v>
      </c>
      <c r="C236" s="105"/>
      <c r="D236" s="106"/>
      <c r="E236" s="61">
        <f t="shared" si="24"/>
        <v>1596</v>
      </c>
      <c r="F236" s="61">
        <f t="shared" si="24"/>
        <v>1675.8</v>
      </c>
    </row>
    <row r="237" spans="1:6" ht="31.5">
      <c r="A237" s="138" t="s">
        <v>778</v>
      </c>
      <c r="B237" s="105" t="s">
        <v>708</v>
      </c>
      <c r="C237" s="105">
        <v>240</v>
      </c>
      <c r="D237" s="106"/>
      <c r="E237" s="61">
        <f t="shared" si="24"/>
        <v>1596</v>
      </c>
      <c r="F237" s="61">
        <f t="shared" si="24"/>
        <v>1675.8</v>
      </c>
    </row>
    <row r="238" spans="1:6" ht="15.75">
      <c r="A238" s="51" t="s">
        <v>6</v>
      </c>
      <c r="B238" s="105" t="s">
        <v>708</v>
      </c>
      <c r="C238" s="105">
        <v>240</v>
      </c>
      <c r="D238" s="106" t="s">
        <v>17</v>
      </c>
      <c r="E238" s="61">
        <v>1596</v>
      </c>
      <c r="F238" s="61">
        <v>1675.8</v>
      </c>
    </row>
    <row r="239" spans="1:6" ht="15.75">
      <c r="A239" s="2" t="s">
        <v>705</v>
      </c>
      <c r="B239" s="105" t="s">
        <v>710</v>
      </c>
      <c r="C239" s="105"/>
      <c r="D239" s="106"/>
      <c r="E239" s="61">
        <f aca="true" t="shared" si="25" ref="E239:F241">E240</f>
        <v>7000</v>
      </c>
      <c r="F239" s="61">
        <f t="shared" si="25"/>
        <v>7500</v>
      </c>
    </row>
    <row r="240" spans="1:6" ht="15.75">
      <c r="A240" s="50" t="s">
        <v>311</v>
      </c>
      <c r="B240" s="105" t="s">
        <v>712</v>
      </c>
      <c r="C240" s="105"/>
      <c r="D240" s="106"/>
      <c r="E240" s="61">
        <f t="shared" si="25"/>
        <v>7000</v>
      </c>
      <c r="F240" s="61">
        <f t="shared" si="25"/>
        <v>7500</v>
      </c>
    </row>
    <row r="241" spans="1:6" ht="31.5">
      <c r="A241" s="138" t="s">
        <v>778</v>
      </c>
      <c r="B241" s="105" t="s">
        <v>712</v>
      </c>
      <c r="C241" s="105">
        <v>240</v>
      </c>
      <c r="D241" s="106"/>
      <c r="E241" s="61">
        <f t="shared" si="25"/>
        <v>7000</v>
      </c>
      <c r="F241" s="61">
        <f t="shared" si="25"/>
        <v>7500</v>
      </c>
    </row>
    <row r="242" spans="1:6" ht="15.75">
      <c r="A242" s="2" t="s">
        <v>111</v>
      </c>
      <c r="B242" s="105" t="s">
        <v>712</v>
      </c>
      <c r="C242" s="105">
        <v>240</v>
      </c>
      <c r="D242" s="106" t="s">
        <v>112</v>
      </c>
      <c r="E242" s="61">
        <v>7000</v>
      </c>
      <c r="F242" s="61">
        <v>7500</v>
      </c>
    </row>
    <row r="243" spans="1:6" ht="15.75">
      <c r="A243" s="2" t="s">
        <v>706</v>
      </c>
      <c r="B243" s="105" t="s">
        <v>711</v>
      </c>
      <c r="C243" s="105"/>
      <c r="D243" s="106"/>
      <c r="E243" s="61">
        <f aca="true" t="shared" si="26" ref="E243:F245">E244</f>
        <v>7500</v>
      </c>
      <c r="F243" s="61">
        <f t="shared" si="26"/>
        <v>8500</v>
      </c>
    </row>
    <row r="244" spans="1:6" ht="15.75">
      <c r="A244" s="50" t="s">
        <v>313</v>
      </c>
      <c r="B244" s="105" t="s">
        <v>713</v>
      </c>
      <c r="C244" s="105" t="s">
        <v>315</v>
      </c>
      <c r="D244" s="106"/>
      <c r="E244" s="61">
        <f t="shared" si="26"/>
        <v>7500</v>
      </c>
      <c r="F244" s="61">
        <f t="shared" si="26"/>
        <v>8500</v>
      </c>
    </row>
    <row r="245" spans="1:6" ht="31.5">
      <c r="A245" s="2" t="s">
        <v>187</v>
      </c>
      <c r="B245" s="105" t="s">
        <v>713</v>
      </c>
      <c r="C245" s="105">
        <v>240</v>
      </c>
      <c r="D245" s="106"/>
      <c r="E245" s="61">
        <f t="shared" si="26"/>
        <v>7500</v>
      </c>
      <c r="F245" s="61">
        <f t="shared" si="26"/>
        <v>8500</v>
      </c>
    </row>
    <row r="246" spans="1:6" ht="15.75">
      <c r="A246" s="51" t="s">
        <v>6</v>
      </c>
      <c r="B246" s="105" t="s">
        <v>713</v>
      </c>
      <c r="C246" s="105">
        <v>240</v>
      </c>
      <c r="D246" s="106" t="s">
        <v>17</v>
      </c>
      <c r="E246" s="61">
        <v>7500</v>
      </c>
      <c r="F246" s="61">
        <v>8500</v>
      </c>
    </row>
    <row r="247" spans="1:6" ht="65.25" customHeight="1" hidden="1">
      <c r="A247" s="45" t="s">
        <v>316</v>
      </c>
      <c r="B247" s="101" t="s">
        <v>317</v>
      </c>
      <c r="C247" s="101"/>
      <c r="D247" s="102"/>
      <c r="E247" s="189">
        <f aca="true" t="shared" si="27" ref="E247:F249">E248</f>
        <v>0</v>
      </c>
      <c r="F247" s="189">
        <f t="shared" si="27"/>
        <v>0</v>
      </c>
    </row>
    <row r="248" spans="1:6" ht="31.5" hidden="1">
      <c r="A248" s="57" t="s">
        <v>318</v>
      </c>
      <c r="B248" s="105" t="s">
        <v>319</v>
      </c>
      <c r="C248" s="105"/>
      <c r="D248" s="106"/>
      <c r="E248" s="171">
        <f t="shared" si="27"/>
        <v>0</v>
      </c>
      <c r="F248" s="171">
        <f t="shared" si="27"/>
        <v>0</v>
      </c>
    </row>
    <row r="249" spans="1:6" ht="15.75" hidden="1">
      <c r="A249" s="2" t="s">
        <v>220</v>
      </c>
      <c r="B249" s="105" t="s">
        <v>319</v>
      </c>
      <c r="C249" s="105">
        <v>852</v>
      </c>
      <c r="D249" s="106"/>
      <c r="E249" s="171">
        <f t="shared" si="27"/>
        <v>0</v>
      </c>
      <c r="F249" s="171">
        <f t="shared" si="27"/>
        <v>0</v>
      </c>
    </row>
    <row r="250" spans="1:6" ht="15.75" hidden="1">
      <c r="A250" s="2" t="s">
        <v>3</v>
      </c>
      <c r="B250" s="105" t="s">
        <v>319</v>
      </c>
      <c r="C250" s="105">
        <v>852</v>
      </c>
      <c r="D250" s="106" t="s">
        <v>14</v>
      </c>
      <c r="E250" s="171">
        <v>0</v>
      </c>
      <c r="F250" s="171">
        <v>0</v>
      </c>
    </row>
    <row r="251" spans="1:6" ht="47.25">
      <c r="A251" s="95" t="s">
        <v>747</v>
      </c>
      <c r="B251" s="101" t="s">
        <v>748</v>
      </c>
      <c r="C251" s="101"/>
      <c r="D251" s="102"/>
      <c r="E251" s="172">
        <f aca="true" t="shared" si="28" ref="E251:F254">E252</f>
        <v>80</v>
      </c>
      <c r="F251" s="172">
        <f t="shared" si="28"/>
        <v>80</v>
      </c>
    </row>
    <row r="252" spans="1:6" ht="15.75">
      <c r="A252" s="2" t="s">
        <v>750</v>
      </c>
      <c r="B252" s="105" t="s">
        <v>751</v>
      </c>
      <c r="C252" s="105"/>
      <c r="D252" s="106"/>
      <c r="E252" s="61">
        <f t="shared" si="28"/>
        <v>80</v>
      </c>
      <c r="F252" s="61">
        <f t="shared" si="28"/>
        <v>80</v>
      </c>
    </row>
    <row r="253" spans="1:6" ht="15.75">
      <c r="A253" s="51" t="s">
        <v>749</v>
      </c>
      <c r="B253" s="105" t="s">
        <v>752</v>
      </c>
      <c r="C253" s="105"/>
      <c r="D253" s="106"/>
      <c r="E253" s="61">
        <f t="shared" si="28"/>
        <v>80</v>
      </c>
      <c r="F253" s="61">
        <f t="shared" si="28"/>
        <v>80</v>
      </c>
    </row>
    <row r="254" spans="1:6" ht="31.5">
      <c r="A254" s="138" t="s">
        <v>778</v>
      </c>
      <c r="B254" s="105" t="s">
        <v>752</v>
      </c>
      <c r="C254" s="105">
        <v>240</v>
      </c>
      <c r="D254" s="106"/>
      <c r="E254" s="61">
        <f t="shared" si="28"/>
        <v>80</v>
      </c>
      <c r="F254" s="61">
        <f t="shared" si="28"/>
        <v>80</v>
      </c>
    </row>
    <row r="255" spans="1:6" ht="15.75">
      <c r="A255" s="2" t="s">
        <v>111</v>
      </c>
      <c r="B255" s="105" t="s">
        <v>752</v>
      </c>
      <c r="C255" s="105">
        <v>240</v>
      </c>
      <c r="D255" s="106" t="s">
        <v>112</v>
      </c>
      <c r="E255" s="61">
        <f>80</f>
        <v>80</v>
      </c>
      <c r="F255" s="61">
        <v>80</v>
      </c>
    </row>
    <row r="256" spans="1:6" ht="15.75">
      <c r="A256" s="95" t="s">
        <v>23</v>
      </c>
      <c r="B256" s="121" t="s">
        <v>714</v>
      </c>
      <c r="C256" s="113"/>
      <c r="D256" s="114"/>
      <c r="E256" s="96">
        <f>E257+E265+E270+E284</f>
        <v>17151.7</v>
      </c>
      <c r="F256" s="96">
        <f>F257+F265+F270+F284</f>
        <v>17831.699999999997</v>
      </c>
    </row>
    <row r="257" spans="1:6" ht="31.5">
      <c r="A257" s="97" t="s">
        <v>157</v>
      </c>
      <c r="B257" s="81" t="s">
        <v>715</v>
      </c>
      <c r="C257" s="115"/>
      <c r="D257" s="116"/>
      <c r="E257" s="198">
        <f>E259+E262</f>
        <v>3325.2</v>
      </c>
      <c r="F257" s="198">
        <f>F259+F262</f>
        <v>3354.2</v>
      </c>
    </row>
    <row r="258" spans="1:6" ht="15.75">
      <c r="A258" s="51" t="s">
        <v>173</v>
      </c>
      <c r="B258" s="83" t="s">
        <v>716</v>
      </c>
      <c r="C258" s="115"/>
      <c r="D258" s="116"/>
      <c r="E258" s="98">
        <f aca="true" t="shared" si="29" ref="E258:F260">E259</f>
        <v>1428</v>
      </c>
      <c r="F258" s="98">
        <f t="shared" si="29"/>
        <v>1457</v>
      </c>
    </row>
    <row r="259" spans="1:6" ht="47.25">
      <c r="A259" s="51" t="s">
        <v>160</v>
      </c>
      <c r="B259" s="83" t="s">
        <v>717</v>
      </c>
      <c r="C259" s="76"/>
      <c r="D259" s="109"/>
      <c r="E259" s="98">
        <f t="shared" si="29"/>
        <v>1428</v>
      </c>
      <c r="F259" s="98">
        <f t="shared" si="29"/>
        <v>1457</v>
      </c>
    </row>
    <row r="260" spans="1:6" ht="15.75">
      <c r="A260" s="74" t="s">
        <v>775</v>
      </c>
      <c r="B260" s="83" t="s">
        <v>717</v>
      </c>
      <c r="C260" s="76">
        <v>120</v>
      </c>
      <c r="D260" s="109"/>
      <c r="E260" s="98">
        <f t="shared" si="29"/>
        <v>1428</v>
      </c>
      <c r="F260" s="98">
        <f t="shared" si="29"/>
        <v>1457</v>
      </c>
    </row>
    <row r="261" spans="1:6" ht="47.25">
      <c r="A261" s="51" t="s">
        <v>1</v>
      </c>
      <c r="B261" s="83" t="s">
        <v>717</v>
      </c>
      <c r="C261" s="76">
        <v>120</v>
      </c>
      <c r="D261" s="109" t="s">
        <v>9</v>
      </c>
      <c r="E261" s="61">
        <v>1428</v>
      </c>
      <c r="F261" s="61">
        <v>1457</v>
      </c>
    </row>
    <row r="262" spans="1:6" ht="47.25">
      <c r="A262" s="51" t="s">
        <v>162</v>
      </c>
      <c r="B262" s="83" t="s">
        <v>718</v>
      </c>
      <c r="C262" s="76"/>
      <c r="D262" s="109"/>
      <c r="E262" s="98">
        <f>E263</f>
        <v>1897.2</v>
      </c>
      <c r="F262" s="98">
        <f>F263</f>
        <v>1897.2</v>
      </c>
    </row>
    <row r="263" spans="1:6" ht="15.75">
      <c r="A263" s="74" t="s">
        <v>775</v>
      </c>
      <c r="B263" s="83" t="s">
        <v>718</v>
      </c>
      <c r="C263" s="76">
        <v>120</v>
      </c>
      <c r="D263" s="109"/>
      <c r="E263" s="98">
        <f>E264</f>
        <v>1897.2</v>
      </c>
      <c r="F263" s="98">
        <f>F264</f>
        <v>1897.2</v>
      </c>
    </row>
    <row r="264" spans="1:6" ht="47.25">
      <c r="A264" s="51" t="s">
        <v>1</v>
      </c>
      <c r="B264" s="83" t="s">
        <v>718</v>
      </c>
      <c r="C264" s="76">
        <v>120</v>
      </c>
      <c r="D264" s="109" t="s">
        <v>9</v>
      </c>
      <c r="E264" s="61">
        <v>1897.2</v>
      </c>
      <c r="F264" s="61">
        <v>1897.2</v>
      </c>
    </row>
    <row r="265" spans="1:6" ht="32.25" customHeight="1">
      <c r="A265" s="97" t="s">
        <v>320</v>
      </c>
      <c r="B265" s="81" t="s">
        <v>720</v>
      </c>
      <c r="C265" s="115"/>
      <c r="D265" s="116"/>
      <c r="E265" s="198">
        <f>E267</f>
        <v>1575.9</v>
      </c>
      <c r="F265" s="198">
        <f>F267</f>
        <v>1654.7</v>
      </c>
    </row>
    <row r="266" spans="1:6" ht="15.75">
      <c r="A266" s="51" t="s">
        <v>173</v>
      </c>
      <c r="B266" s="83" t="s">
        <v>719</v>
      </c>
      <c r="C266" s="115"/>
      <c r="D266" s="116"/>
      <c r="E266" s="98">
        <f aca="true" t="shared" si="30" ref="E266:F268">E267</f>
        <v>1575.9</v>
      </c>
      <c r="F266" s="98">
        <f t="shared" si="30"/>
        <v>1654.7</v>
      </c>
    </row>
    <row r="267" spans="1:6" ht="63">
      <c r="A267" s="51" t="s">
        <v>323</v>
      </c>
      <c r="B267" s="83" t="s">
        <v>721</v>
      </c>
      <c r="C267" s="76"/>
      <c r="D267" s="109"/>
      <c r="E267" s="98">
        <f t="shared" si="30"/>
        <v>1575.9</v>
      </c>
      <c r="F267" s="98">
        <f t="shared" si="30"/>
        <v>1654.7</v>
      </c>
    </row>
    <row r="268" spans="1:6" ht="15.75">
      <c r="A268" s="74" t="s">
        <v>775</v>
      </c>
      <c r="B268" s="83" t="s">
        <v>721</v>
      </c>
      <c r="C268" s="76">
        <v>120</v>
      </c>
      <c r="D268" s="109"/>
      <c r="E268" s="98">
        <f t="shared" si="30"/>
        <v>1575.9</v>
      </c>
      <c r="F268" s="98">
        <f t="shared" si="30"/>
        <v>1654.7</v>
      </c>
    </row>
    <row r="269" spans="1:6" ht="47.25">
      <c r="A269" s="51" t="s">
        <v>322</v>
      </c>
      <c r="B269" s="83" t="s">
        <v>721</v>
      </c>
      <c r="C269" s="76">
        <v>120</v>
      </c>
      <c r="D269" s="109" t="s">
        <v>10</v>
      </c>
      <c r="E269" s="61">
        <v>1575.9</v>
      </c>
      <c r="F269" s="61">
        <v>1654.7</v>
      </c>
    </row>
    <row r="270" spans="1:6" ht="31.5">
      <c r="A270" s="97" t="s">
        <v>164</v>
      </c>
      <c r="B270" s="81" t="s">
        <v>746</v>
      </c>
      <c r="C270" s="115"/>
      <c r="D270" s="116"/>
      <c r="E270" s="198">
        <f>E272+E275</f>
        <v>11220.5</v>
      </c>
      <c r="F270" s="198">
        <f>F272+F275</f>
        <v>11792.699999999999</v>
      </c>
    </row>
    <row r="271" spans="1:6" ht="15.75">
      <c r="A271" s="51" t="s">
        <v>173</v>
      </c>
      <c r="B271" s="83" t="s">
        <v>722</v>
      </c>
      <c r="C271" s="115"/>
      <c r="D271" s="116"/>
      <c r="E271" s="198"/>
      <c r="F271" s="198"/>
    </row>
    <row r="272" spans="1:6" ht="47.25">
      <c r="A272" s="51" t="s">
        <v>325</v>
      </c>
      <c r="B272" s="83" t="s">
        <v>723</v>
      </c>
      <c r="C272" s="76"/>
      <c r="D272" s="109"/>
      <c r="E272" s="98">
        <f>E273</f>
        <v>8177.4</v>
      </c>
      <c r="F272" s="98">
        <f>F273</f>
        <v>8586.3</v>
      </c>
    </row>
    <row r="273" spans="1:6" ht="15.75">
      <c r="A273" s="74" t="s">
        <v>775</v>
      </c>
      <c r="B273" s="83" t="s">
        <v>723</v>
      </c>
      <c r="C273" s="76">
        <v>120</v>
      </c>
      <c r="D273" s="109"/>
      <c r="E273" s="98">
        <f>E274</f>
        <v>8177.4</v>
      </c>
      <c r="F273" s="98">
        <f>F274</f>
        <v>8586.3</v>
      </c>
    </row>
    <row r="274" spans="1:6" ht="47.25">
      <c r="A274" s="51" t="s">
        <v>322</v>
      </c>
      <c r="B274" s="83" t="s">
        <v>723</v>
      </c>
      <c r="C274" s="76">
        <v>120</v>
      </c>
      <c r="D274" s="109" t="s">
        <v>10</v>
      </c>
      <c r="E274" s="163">
        <v>8177.4</v>
      </c>
      <c r="F274" s="163">
        <v>8586.3</v>
      </c>
    </row>
    <row r="275" spans="1:6" ht="47.25">
      <c r="A275" s="51" t="s">
        <v>166</v>
      </c>
      <c r="B275" s="83" t="s">
        <v>724</v>
      </c>
      <c r="C275" s="76"/>
      <c r="D275" s="109"/>
      <c r="E275" s="98">
        <f>E276+E278+E281</f>
        <v>3043.1</v>
      </c>
      <c r="F275" s="98">
        <f>F276+F278+F281</f>
        <v>3206.3999999999996</v>
      </c>
    </row>
    <row r="276" spans="1:6" ht="15.75">
      <c r="A276" s="74" t="s">
        <v>775</v>
      </c>
      <c r="B276" s="83" t="s">
        <v>724</v>
      </c>
      <c r="C276" s="76">
        <v>120</v>
      </c>
      <c r="D276" s="109"/>
      <c r="E276" s="98">
        <f>E277</f>
        <v>60.5</v>
      </c>
      <c r="F276" s="98">
        <f>F277</f>
        <v>63.5</v>
      </c>
    </row>
    <row r="277" spans="1:6" ht="47.25">
      <c r="A277" s="51" t="s">
        <v>322</v>
      </c>
      <c r="B277" s="83" t="s">
        <v>724</v>
      </c>
      <c r="C277" s="76">
        <v>120</v>
      </c>
      <c r="D277" s="109" t="s">
        <v>10</v>
      </c>
      <c r="E277" s="61">
        <v>60.5</v>
      </c>
      <c r="F277" s="61">
        <v>63.5</v>
      </c>
    </row>
    <row r="278" spans="1:6" ht="31.5">
      <c r="A278" s="138" t="s">
        <v>778</v>
      </c>
      <c r="B278" s="83" t="s">
        <v>724</v>
      </c>
      <c r="C278" s="76">
        <v>240</v>
      </c>
      <c r="D278" s="109"/>
      <c r="E278" s="98">
        <f>E279+E280</f>
        <v>2767.6</v>
      </c>
      <c r="F278" s="98">
        <f>F279+F280</f>
        <v>2927.8999999999996</v>
      </c>
    </row>
    <row r="279" spans="1:6" ht="47.25">
      <c r="A279" s="51" t="s">
        <v>1</v>
      </c>
      <c r="B279" s="83" t="s">
        <v>724</v>
      </c>
      <c r="C279" s="76">
        <v>240</v>
      </c>
      <c r="D279" s="109" t="s">
        <v>9</v>
      </c>
      <c r="E279" s="61">
        <v>509.5</v>
      </c>
      <c r="F279" s="61">
        <v>524.3</v>
      </c>
    </row>
    <row r="280" spans="1:9" ht="47.25">
      <c r="A280" s="51" t="s">
        <v>322</v>
      </c>
      <c r="B280" s="83" t="s">
        <v>724</v>
      </c>
      <c r="C280" s="76">
        <v>240</v>
      </c>
      <c r="D280" s="109" t="s">
        <v>10</v>
      </c>
      <c r="E280" s="61">
        <v>2258.1</v>
      </c>
      <c r="F280" s="61">
        <v>2403.6</v>
      </c>
      <c r="H280" s="176"/>
      <c r="I280" s="176"/>
    </row>
    <row r="281" spans="1:6" ht="15.75">
      <c r="A281" s="51" t="s">
        <v>776</v>
      </c>
      <c r="B281" s="83" t="s">
        <v>724</v>
      </c>
      <c r="C281" s="76">
        <v>850</v>
      </c>
      <c r="D281" s="109"/>
      <c r="E281" s="98">
        <f>E282+E283</f>
        <v>215</v>
      </c>
      <c r="F281" s="98">
        <f>F282+F283</f>
        <v>215</v>
      </c>
    </row>
    <row r="282" spans="1:6" ht="47.25">
      <c r="A282" s="51" t="s">
        <v>1</v>
      </c>
      <c r="B282" s="83" t="s">
        <v>724</v>
      </c>
      <c r="C282" s="76">
        <v>850</v>
      </c>
      <c r="D282" s="109" t="s">
        <v>9</v>
      </c>
      <c r="E282" s="61">
        <v>10</v>
      </c>
      <c r="F282" s="61">
        <v>10</v>
      </c>
    </row>
    <row r="283" spans="1:6" ht="47.25">
      <c r="A283" s="51" t="s">
        <v>322</v>
      </c>
      <c r="B283" s="83" t="s">
        <v>724</v>
      </c>
      <c r="C283" s="76">
        <v>850</v>
      </c>
      <c r="D283" s="109" t="s">
        <v>10</v>
      </c>
      <c r="E283" s="61">
        <v>205</v>
      </c>
      <c r="F283" s="61">
        <v>205</v>
      </c>
    </row>
    <row r="284" spans="1:6" ht="31.5">
      <c r="A284" s="97" t="s">
        <v>327</v>
      </c>
      <c r="B284" s="81" t="s">
        <v>725</v>
      </c>
      <c r="C284" s="115"/>
      <c r="D284" s="116"/>
      <c r="E284" s="198">
        <f>E286+E291</f>
        <v>1030.1</v>
      </c>
      <c r="F284" s="198">
        <f>F286+F291</f>
        <v>1030.1</v>
      </c>
    </row>
    <row r="285" spans="1:6" ht="15.75">
      <c r="A285" s="51" t="s">
        <v>173</v>
      </c>
      <c r="B285" s="83" t="s">
        <v>726</v>
      </c>
      <c r="C285" s="115"/>
      <c r="D285" s="116"/>
      <c r="E285" s="98">
        <f>E286+E291</f>
        <v>1030.1</v>
      </c>
      <c r="F285" s="98">
        <f>F286+F291</f>
        <v>1030.1</v>
      </c>
    </row>
    <row r="286" spans="1:6" ht="63">
      <c r="A286" s="51" t="s">
        <v>329</v>
      </c>
      <c r="B286" s="83" t="s">
        <v>819</v>
      </c>
      <c r="C286" s="76"/>
      <c r="D286" s="109"/>
      <c r="E286" s="98">
        <f>E289+E287</f>
        <v>598.5</v>
      </c>
      <c r="F286" s="98">
        <f>F289+F287</f>
        <v>598.5</v>
      </c>
    </row>
    <row r="287" spans="1:6" ht="15.75">
      <c r="A287" s="74" t="s">
        <v>775</v>
      </c>
      <c r="B287" s="83" t="s">
        <v>819</v>
      </c>
      <c r="C287" s="76">
        <v>120</v>
      </c>
      <c r="D287" s="109"/>
      <c r="E287" s="98">
        <f>E288</f>
        <v>553.3</v>
      </c>
      <c r="F287" s="98">
        <f>F288</f>
        <v>553.3</v>
      </c>
    </row>
    <row r="288" spans="1:6" ht="15.75">
      <c r="A288" s="51" t="s">
        <v>2</v>
      </c>
      <c r="B288" s="83" t="s">
        <v>819</v>
      </c>
      <c r="C288" s="76">
        <v>120</v>
      </c>
      <c r="D288" s="109" t="s">
        <v>30</v>
      </c>
      <c r="E288" s="61">
        <v>553.3</v>
      </c>
      <c r="F288" s="61">
        <v>553.3</v>
      </c>
    </row>
    <row r="289" spans="1:6" ht="31.5">
      <c r="A289" s="138" t="s">
        <v>778</v>
      </c>
      <c r="B289" s="83" t="s">
        <v>819</v>
      </c>
      <c r="C289" s="76">
        <v>240</v>
      </c>
      <c r="D289" s="109"/>
      <c r="E289" s="61">
        <f>E290</f>
        <v>45.2</v>
      </c>
      <c r="F289" s="61">
        <f>F290</f>
        <v>45.2</v>
      </c>
    </row>
    <row r="290" spans="1:6" ht="15.75">
      <c r="A290" s="51" t="s">
        <v>2</v>
      </c>
      <c r="B290" s="83" t="s">
        <v>819</v>
      </c>
      <c r="C290" s="76">
        <v>240</v>
      </c>
      <c r="D290" s="109" t="s">
        <v>30</v>
      </c>
      <c r="E290" s="61">
        <v>45.2</v>
      </c>
      <c r="F290" s="61">
        <v>45.2</v>
      </c>
    </row>
    <row r="291" spans="1:6" ht="34.5" customHeight="1">
      <c r="A291" s="51" t="s">
        <v>331</v>
      </c>
      <c r="B291" s="83" t="s">
        <v>818</v>
      </c>
      <c r="C291" s="76"/>
      <c r="D291" s="109"/>
      <c r="E291" s="98">
        <f>E292+E294</f>
        <v>431.59999999999997</v>
      </c>
      <c r="F291" s="98">
        <f>F292+F294</f>
        <v>431.59999999999997</v>
      </c>
    </row>
    <row r="292" spans="1:6" ht="15.75">
      <c r="A292" s="74" t="s">
        <v>775</v>
      </c>
      <c r="B292" s="83" t="s">
        <v>818</v>
      </c>
      <c r="C292" s="76">
        <v>120</v>
      </c>
      <c r="D292" s="109"/>
      <c r="E292" s="98">
        <f>E293</f>
        <v>402.9</v>
      </c>
      <c r="F292" s="98">
        <f>F293</f>
        <v>402.9</v>
      </c>
    </row>
    <row r="293" spans="1:6" ht="15.75">
      <c r="A293" s="85" t="s">
        <v>115</v>
      </c>
      <c r="B293" s="83" t="s">
        <v>818</v>
      </c>
      <c r="C293" s="76">
        <v>120</v>
      </c>
      <c r="D293" s="109" t="s">
        <v>116</v>
      </c>
      <c r="E293" s="61">
        <v>402.9</v>
      </c>
      <c r="F293" s="61">
        <v>402.9</v>
      </c>
    </row>
    <row r="294" spans="1:6" ht="31.5">
      <c r="A294" s="138" t="s">
        <v>778</v>
      </c>
      <c r="B294" s="83" t="s">
        <v>818</v>
      </c>
      <c r="C294" s="76">
        <v>240</v>
      </c>
      <c r="D294" s="109"/>
      <c r="E294" s="98">
        <f>E295</f>
        <v>28.7</v>
      </c>
      <c r="F294" s="98">
        <f>F295</f>
        <v>28.7</v>
      </c>
    </row>
    <row r="295" spans="1:6" ht="15.75">
      <c r="A295" s="85" t="s">
        <v>115</v>
      </c>
      <c r="B295" s="83" t="s">
        <v>818</v>
      </c>
      <c r="C295" s="76">
        <v>240</v>
      </c>
      <c r="D295" s="109" t="s">
        <v>116</v>
      </c>
      <c r="E295" s="98">
        <v>28.7</v>
      </c>
      <c r="F295" s="98">
        <v>28.7</v>
      </c>
    </row>
    <row r="296" spans="1:6" ht="47.25">
      <c r="A296" s="95" t="s">
        <v>171</v>
      </c>
      <c r="B296" s="121" t="s">
        <v>729</v>
      </c>
      <c r="C296" s="113"/>
      <c r="D296" s="114"/>
      <c r="E296" s="96">
        <f>E298</f>
        <v>14741.4</v>
      </c>
      <c r="F296" s="96">
        <f>F298</f>
        <v>14928.8</v>
      </c>
    </row>
    <row r="297" spans="1:6" ht="15.75">
      <c r="A297" s="51" t="s">
        <v>173</v>
      </c>
      <c r="B297" s="83" t="s">
        <v>728</v>
      </c>
      <c r="C297" s="113"/>
      <c r="D297" s="114"/>
      <c r="E297" s="98">
        <f>E298</f>
        <v>14741.4</v>
      </c>
      <c r="F297" s="98">
        <f>F298</f>
        <v>14928.8</v>
      </c>
    </row>
    <row r="298" spans="1:6" ht="15.75">
      <c r="A298" s="51" t="s">
        <v>173</v>
      </c>
      <c r="B298" s="120" t="s">
        <v>727</v>
      </c>
      <c r="C298" s="76"/>
      <c r="D298" s="109"/>
      <c r="E298" s="98">
        <f>E299+E306+E309+E312+E315+E318+E321+E324+E327+E330+E336+E333+E342+E345+E339</f>
        <v>14741.4</v>
      </c>
      <c r="F298" s="98">
        <f>F299+F306+F309+F312+F315+F318+F321+F324+F327+F330+F336+F333+F342+F345+F339</f>
        <v>14928.8</v>
      </c>
    </row>
    <row r="299" spans="1:6" ht="63">
      <c r="A299" s="51" t="s">
        <v>333</v>
      </c>
      <c r="B299" s="83" t="s">
        <v>730</v>
      </c>
      <c r="C299" s="76"/>
      <c r="D299" s="109"/>
      <c r="E299" s="98">
        <f>E300+E302+E304</f>
        <v>11377.8</v>
      </c>
      <c r="F299" s="98">
        <f>F300+F302+F304</f>
        <v>11975.599999999999</v>
      </c>
    </row>
    <row r="300" spans="1:6" ht="15.75">
      <c r="A300" s="74" t="s">
        <v>782</v>
      </c>
      <c r="B300" s="83" t="s">
        <v>730</v>
      </c>
      <c r="C300" s="76">
        <v>110</v>
      </c>
      <c r="D300" s="109"/>
      <c r="E300" s="98">
        <f>E301</f>
        <v>8474.6</v>
      </c>
      <c r="F300" s="98">
        <f>F301</f>
        <v>8897.9</v>
      </c>
    </row>
    <row r="301" spans="1:6" ht="15.75">
      <c r="A301" s="51" t="s">
        <v>2</v>
      </c>
      <c r="B301" s="83" t="s">
        <v>730</v>
      </c>
      <c r="C301" s="76">
        <v>110</v>
      </c>
      <c r="D301" s="109" t="s">
        <v>30</v>
      </c>
      <c r="E301" s="61">
        <v>8474.6</v>
      </c>
      <c r="F301" s="61">
        <v>8897.9</v>
      </c>
    </row>
    <row r="302" spans="1:6" ht="31.5">
      <c r="A302" s="138" t="s">
        <v>778</v>
      </c>
      <c r="B302" s="83" t="s">
        <v>730</v>
      </c>
      <c r="C302" s="76">
        <v>240</v>
      </c>
      <c r="D302" s="109"/>
      <c r="E302" s="98">
        <f>E303</f>
        <v>2901.2</v>
      </c>
      <c r="F302" s="98">
        <f>F303</f>
        <v>3075.7</v>
      </c>
    </row>
    <row r="303" spans="1:6" ht="15.75">
      <c r="A303" s="51" t="s">
        <v>2</v>
      </c>
      <c r="B303" s="83" t="s">
        <v>730</v>
      </c>
      <c r="C303" s="76">
        <v>240</v>
      </c>
      <c r="D303" s="109" t="s">
        <v>30</v>
      </c>
      <c r="E303" s="61">
        <v>2901.2</v>
      </c>
      <c r="F303" s="61">
        <v>3075.7</v>
      </c>
    </row>
    <row r="304" spans="1:6" ht="15.75">
      <c r="A304" s="51" t="s">
        <v>776</v>
      </c>
      <c r="B304" s="83" t="s">
        <v>730</v>
      </c>
      <c r="C304" s="76">
        <v>850</v>
      </c>
      <c r="D304" s="109"/>
      <c r="E304" s="98">
        <f>E305</f>
        <v>2</v>
      </c>
      <c r="F304" s="98">
        <f>F305</f>
        <v>2</v>
      </c>
    </row>
    <row r="305" spans="1:6" ht="15.75">
      <c r="A305" s="51" t="s">
        <v>2</v>
      </c>
      <c r="B305" s="83" t="s">
        <v>730</v>
      </c>
      <c r="C305" s="76">
        <v>850</v>
      </c>
      <c r="D305" s="109" t="s">
        <v>30</v>
      </c>
      <c r="E305" s="98">
        <v>2</v>
      </c>
      <c r="F305" s="98">
        <v>2</v>
      </c>
    </row>
    <row r="306" spans="1:6" ht="63">
      <c r="A306" s="51" t="s">
        <v>335</v>
      </c>
      <c r="B306" s="83" t="s">
        <v>731</v>
      </c>
      <c r="C306" s="76"/>
      <c r="D306" s="109"/>
      <c r="E306" s="98">
        <f>E307</f>
        <v>550</v>
      </c>
      <c r="F306" s="98">
        <f>F307</f>
        <v>600</v>
      </c>
    </row>
    <row r="307" spans="1:6" ht="15.75">
      <c r="A307" s="51" t="s">
        <v>337</v>
      </c>
      <c r="B307" s="83" t="s">
        <v>731</v>
      </c>
      <c r="C307" s="76">
        <v>870</v>
      </c>
      <c r="D307" s="109"/>
      <c r="E307" s="98">
        <f>E308</f>
        <v>550</v>
      </c>
      <c r="F307" s="98">
        <f>F308</f>
        <v>600</v>
      </c>
    </row>
    <row r="308" spans="1:6" ht="15.75">
      <c r="A308" s="51" t="s">
        <v>25</v>
      </c>
      <c r="B308" s="83" t="s">
        <v>731</v>
      </c>
      <c r="C308" s="76">
        <v>870</v>
      </c>
      <c r="D308" s="109" t="s">
        <v>11</v>
      </c>
      <c r="E308" s="61">
        <v>550</v>
      </c>
      <c r="F308" s="61">
        <v>600</v>
      </c>
    </row>
    <row r="309" spans="1:6" ht="63" hidden="1">
      <c r="A309" s="51" t="s">
        <v>338</v>
      </c>
      <c r="B309" s="76" t="s">
        <v>339</v>
      </c>
      <c r="C309" s="76"/>
      <c r="D309" s="109"/>
      <c r="E309" s="196">
        <f>E310</f>
        <v>0</v>
      </c>
      <c r="F309" s="196">
        <f>F310</f>
        <v>0</v>
      </c>
    </row>
    <row r="310" spans="1:6" ht="15.75" hidden="1">
      <c r="A310" s="51" t="s">
        <v>170</v>
      </c>
      <c r="B310" s="76" t="s">
        <v>339</v>
      </c>
      <c r="C310" s="76">
        <v>852</v>
      </c>
      <c r="D310" s="109"/>
      <c r="E310" s="196">
        <f>E311</f>
        <v>0</v>
      </c>
      <c r="F310" s="196">
        <f>F311</f>
        <v>0</v>
      </c>
    </row>
    <row r="311" spans="1:6" ht="15.75" hidden="1">
      <c r="A311" s="51" t="s">
        <v>2</v>
      </c>
      <c r="B311" s="76" t="s">
        <v>339</v>
      </c>
      <c r="C311" s="76">
        <v>852</v>
      </c>
      <c r="D311" s="109" t="s">
        <v>30</v>
      </c>
      <c r="E311" s="171">
        <v>0</v>
      </c>
      <c r="F311" s="171">
        <v>0</v>
      </c>
    </row>
    <row r="312" spans="1:6" ht="78.75">
      <c r="A312" s="51" t="s">
        <v>340</v>
      </c>
      <c r="B312" s="83" t="s">
        <v>732</v>
      </c>
      <c r="C312" s="76"/>
      <c r="D312" s="109"/>
      <c r="E312" s="98">
        <f>E313</f>
        <v>250</v>
      </c>
      <c r="F312" s="98">
        <f>F313</f>
        <v>250</v>
      </c>
    </row>
    <row r="313" spans="1:6" ht="31.5">
      <c r="A313" s="138" t="s">
        <v>778</v>
      </c>
      <c r="B313" s="83" t="s">
        <v>732</v>
      </c>
      <c r="C313" s="76">
        <v>240</v>
      </c>
      <c r="D313" s="109"/>
      <c r="E313" s="98">
        <f>E314</f>
        <v>250</v>
      </c>
      <c r="F313" s="98">
        <f>F314</f>
        <v>250</v>
      </c>
    </row>
    <row r="314" spans="1:6" ht="15.75">
      <c r="A314" s="51" t="s">
        <v>2</v>
      </c>
      <c r="B314" s="83" t="s">
        <v>732</v>
      </c>
      <c r="C314" s="76">
        <v>240</v>
      </c>
      <c r="D314" s="109" t="s">
        <v>30</v>
      </c>
      <c r="E314" s="61">
        <v>250</v>
      </c>
      <c r="F314" s="61">
        <v>250</v>
      </c>
    </row>
    <row r="315" spans="1:6" ht="63">
      <c r="A315" s="51" t="s">
        <v>342</v>
      </c>
      <c r="B315" s="83" t="s">
        <v>733</v>
      </c>
      <c r="C315" s="76"/>
      <c r="D315" s="109"/>
      <c r="E315" s="98">
        <f>E316</f>
        <v>22</v>
      </c>
      <c r="F315" s="98">
        <f>F316</f>
        <v>24</v>
      </c>
    </row>
    <row r="316" spans="1:6" ht="15.75">
      <c r="A316" s="51" t="s">
        <v>776</v>
      </c>
      <c r="B316" s="83" t="s">
        <v>733</v>
      </c>
      <c r="C316" s="76">
        <v>850</v>
      </c>
      <c r="D316" s="109"/>
      <c r="E316" s="98">
        <f>E317</f>
        <v>22</v>
      </c>
      <c r="F316" s="98">
        <f>F317</f>
        <v>24</v>
      </c>
    </row>
    <row r="317" spans="1:6" ht="15.75">
      <c r="A317" s="51" t="s">
        <v>2</v>
      </c>
      <c r="B317" s="83" t="s">
        <v>733</v>
      </c>
      <c r="C317" s="76">
        <v>850</v>
      </c>
      <c r="D317" s="109" t="s">
        <v>30</v>
      </c>
      <c r="E317" s="163">
        <v>22</v>
      </c>
      <c r="F317" s="163">
        <v>24</v>
      </c>
    </row>
    <row r="318" spans="1:6" ht="78.75" hidden="1">
      <c r="A318" s="51" t="s">
        <v>344</v>
      </c>
      <c r="B318" s="76" t="s">
        <v>345</v>
      </c>
      <c r="C318" s="76"/>
      <c r="D318" s="109"/>
      <c r="E318" s="98">
        <f>E319</f>
        <v>0</v>
      </c>
      <c r="F318" s="98">
        <f>F319</f>
        <v>0</v>
      </c>
    </row>
    <row r="319" spans="1:6" ht="31.5" hidden="1">
      <c r="A319" s="51" t="s">
        <v>169</v>
      </c>
      <c r="B319" s="76" t="s">
        <v>345</v>
      </c>
      <c r="C319" s="76">
        <v>244</v>
      </c>
      <c r="D319" s="109"/>
      <c r="E319" s="98">
        <f>E320</f>
        <v>0</v>
      </c>
      <c r="F319" s="98">
        <f>F320</f>
        <v>0</v>
      </c>
    </row>
    <row r="320" spans="1:6" ht="15.75" hidden="1">
      <c r="A320" s="51" t="s">
        <v>2</v>
      </c>
      <c r="B320" s="76" t="s">
        <v>345</v>
      </c>
      <c r="C320" s="76">
        <v>244</v>
      </c>
      <c r="D320" s="109" t="s">
        <v>30</v>
      </c>
      <c r="E320" s="61">
        <v>0</v>
      </c>
      <c r="F320" s="61">
        <v>0</v>
      </c>
    </row>
    <row r="321" spans="1:6" ht="67.5" customHeight="1">
      <c r="A321" s="51" t="s">
        <v>346</v>
      </c>
      <c r="B321" s="83" t="s">
        <v>734</v>
      </c>
      <c r="C321" s="76"/>
      <c r="D321" s="109"/>
      <c r="E321" s="98">
        <f>E322</f>
        <v>47.2</v>
      </c>
      <c r="F321" s="98">
        <f>F322</f>
        <v>47.2</v>
      </c>
    </row>
    <row r="322" spans="1:6" ht="15.75">
      <c r="A322" s="51" t="s">
        <v>205</v>
      </c>
      <c r="B322" s="83" t="s">
        <v>734</v>
      </c>
      <c r="C322" s="76">
        <v>350</v>
      </c>
      <c r="D322" s="109"/>
      <c r="E322" s="98">
        <f>E323</f>
        <v>47.2</v>
      </c>
      <c r="F322" s="98">
        <f>F323</f>
        <v>47.2</v>
      </c>
    </row>
    <row r="323" spans="1:6" ht="15.75">
      <c r="A323" s="51" t="s">
        <v>2</v>
      </c>
      <c r="B323" s="83" t="s">
        <v>734</v>
      </c>
      <c r="C323" s="76">
        <v>350</v>
      </c>
      <c r="D323" s="109" t="s">
        <v>30</v>
      </c>
      <c r="E323" s="61">
        <v>47.2</v>
      </c>
      <c r="F323" s="61">
        <v>47.2</v>
      </c>
    </row>
    <row r="324" spans="1:6" ht="63">
      <c r="A324" s="51" t="s">
        <v>348</v>
      </c>
      <c r="B324" s="83" t="s">
        <v>766</v>
      </c>
      <c r="C324" s="76"/>
      <c r="D324" s="109"/>
      <c r="E324" s="98">
        <f>E325</f>
        <v>230</v>
      </c>
      <c r="F324" s="98">
        <f>F325</f>
        <v>250</v>
      </c>
    </row>
    <row r="325" spans="1:6" ht="31.5">
      <c r="A325" s="138" t="s">
        <v>778</v>
      </c>
      <c r="B325" s="83" t="s">
        <v>766</v>
      </c>
      <c r="C325" s="76">
        <v>240</v>
      </c>
      <c r="D325" s="109"/>
      <c r="E325" s="98">
        <f>E326</f>
        <v>230</v>
      </c>
      <c r="F325" s="98">
        <f>F326</f>
        <v>250</v>
      </c>
    </row>
    <row r="326" spans="1:6" ht="15.75">
      <c r="A326" s="51" t="s">
        <v>2</v>
      </c>
      <c r="B326" s="83" t="s">
        <v>766</v>
      </c>
      <c r="C326" s="76">
        <v>240</v>
      </c>
      <c r="D326" s="109" t="s">
        <v>30</v>
      </c>
      <c r="E326" s="61">
        <v>230</v>
      </c>
      <c r="F326" s="61">
        <v>250</v>
      </c>
    </row>
    <row r="327" spans="1:6" ht="94.5">
      <c r="A327" s="51" t="s">
        <v>350</v>
      </c>
      <c r="B327" s="83" t="s">
        <v>735</v>
      </c>
      <c r="C327" s="76"/>
      <c r="D327" s="109"/>
      <c r="E327" s="98">
        <f>E328</f>
        <v>20</v>
      </c>
      <c r="F327" s="98">
        <f>F328</f>
        <v>20</v>
      </c>
    </row>
    <row r="328" spans="1:6" ht="31.5">
      <c r="A328" s="11" t="s">
        <v>194</v>
      </c>
      <c r="B328" s="83" t="s">
        <v>735</v>
      </c>
      <c r="C328" s="76">
        <v>810</v>
      </c>
      <c r="D328" s="109"/>
      <c r="E328" s="98">
        <f>E329</f>
        <v>20</v>
      </c>
      <c r="F328" s="98">
        <f>F329</f>
        <v>20</v>
      </c>
    </row>
    <row r="329" spans="1:6" ht="15.75">
      <c r="A329" s="2" t="s">
        <v>27</v>
      </c>
      <c r="B329" s="83" t="s">
        <v>735</v>
      </c>
      <c r="C329" s="76">
        <v>810</v>
      </c>
      <c r="D329" s="109" t="s">
        <v>13</v>
      </c>
      <c r="E329" s="98">
        <v>20</v>
      </c>
      <c r="F329" s="98">
        <v>20</v>
      </c>
    </row>
    <row r="330" spans="1:6" ht="63">
      <c r="A330" s="51" t="s">
        <v>352</v>
      </c>
      <c r="B330" s="83" t="s">
        <v>736</v>
      </c>
      <c r="C330" s="76"/>
      <c r="D330" s="109"/>
      <c r="E330" s="98">
        <f>E331</f>
        <v>600</v>
      </c>
      <c r="F330" s="98">
        <f>F331</f>
        <v>650</v>
      </c>
    </row>
    <row r="331" spans="1:6" ht="31.5">
      <c r="A331" s="138" t="s">
        <v>778</v>
      </c>
      <c r="B331" s="83" t="s">
        <v>736</v>
      </c>
      <c r="C331" s="76">
        <v>240</v>
      </c>
      <c r="D331" s="109"/>
      <c r="E331" s="98">
        <f>E332</f>
        <v>600</v>
      </c>
      <c r="F331" s="98">
        <f>F332</f>
        <v>650</v>
      </c>
    </row>
    <row r="332" spans="1:6" ht="15.75">
      <c r="A332" s="51" t="s">
        <v>3</v>
      </c>
      <c r="B332" s="83" t="s">
        <v>736</v>
      </c>
      <c r="C332" s="76">
        <v>240</v>
      </c>
      <c r="D332" s="109" t="s">
        <v>14</v>
      </c>
      <c r="E332" s="98">
        <v>600</v>
      </c>
      <c r="F332" s="98">
        <v>650</v>
      </c>
    </row>
    <row r="333" spans="1:6" ht="67.5" customHeight="1">
      <c r="A333" s="51" t="s">
        <v>354</v>
      </c>
      <c r="B333" s="83" t="s">
        <v>737</v>
      </c>
      <c r="C333" s="76"/>
      <c r="D333" s="109"/>
      <c r="E333" s="98">
        <f>E334</f>
        <v>1000</v>
      </c>
      <c r="F333" s="98">
        <f>F334</f>
        <v>500</v>
      </c>
    </row>
    <row r="334" spans="1:6" ht="31.5">
      <c r="A334" s="138" t="s">
        <v>778</v>
      </c>
      <c r="B334" s="83" t="s">
        <v>737</v>
      </c>
      <c r="C334" s="76">
        <v>240</v>
      </c>
      <c r="D334" s="109"/>
      <c r="E334" s="98">
        <f>E335</f>
        <v>1000</v>
      </c>
      <c r="F334" s="98">
        <f>F335</f>
        <v>500</v>
      </c>
    </row>
    <row r="335" spans="1:6" ht="15.75">
      <c r="A335" s="51" t="s">
        <v>3</v>
      </c>
      <c r="B335" s="83" t="s">
        <v>737</v>
      </c>
      <c r="C335" s="76">
        <v>240</v>
      </c>
      <c r="D335" s="109" t="s">
        <v>14</v>
      </c>
      <c r="E335" s="98">
        <v>1000</v>
      </c>
      <c r="F335" s="98">
        <v>500</v>
      </c>
    </row>
    <row r="336" spans="1:6" ht="63">
      <c r="A336" s="51" t="s">
        <v>356</v>
      </c>
      <c r="B336" s="83" t="s">
        <v>738</v>
      </c>
      <c r="C336" s="76"/>
      <c r="D336" s="109"/>
      <c r="E336" s="98">
        <f>E337</f>
        <v>88</v>
      </c>
      <c r="F336" s="98">
        <f>F337</f>
        <v>100</v>
      </c>
    </row>
    <row r="337" spans="1:6" ht="31.5">
      <c r="A337" s="2" t="s">
        <v>787</v>
      </c>
      <c r="B337" s="83" t="s">
        <v>738</v>
      </c>
      <c r="C337" s="76">
        <v>320</v>
      </c>
      <c r="D337" s="109"/>
      <c r="E337" s="98">
        <f>E338</f>
        <v>88</v>
      </c>
      <c r="F337" s="98">
        <f>F338</f>
        <v>100</v>
      </c>
    </row>
    <row r="338" spans="1:6" ht="15.75">
      <c r="A338" s="2" t="s">
        <v>8</v>
      </c>
      <c r="B338" s="83" t="s">
        <v>738</v>
      </c>
      <c r="C338" s="76">
        <v>320</v>
      </c>
      <c r="D338" s="109" t="s">
        <v>364</v>
      </c>
      <c r="E338" s="163">
        <v>88</v>
      </c>
      <c r="F338" s="163">
        <v>100</v>
      </c>
    </row>
    <row r="339" spans="1:6" ht="48" customHeight="1">
      <c r="A339" s="11" t="s">
        <v>420</v>
      </c>
      <c r="B339" s="83" t="s">
        <v>739</v>
      </c>
      <c r="C339" s="83"/>
      <c r="D339" s="120"/>
      <c r="E339" s="98">
        <f>E340</f>
        <v>500</v>
      </c>
      <c r="F339" s="98">
        <f>F340</f>
        <v>450</v>
      </c>
    </row>
    <row r="340" spans="1:6" ht="31.5">
      <c r="A340" s="11" t="s">
        <v>194</v>
      </c>
      <c r="B340" s="83" t="s">
        <v>739</v>
      </c>
      <c r="C340" s="83">
        <v>810</v>
      </c>
      <c r="D340" s="120"/>
      <c r="E340" s="98">
        <f>E341</f>
        <v>500</v>
      </c>
      <c r="F340" s="98">
        <f>F341</f>
        <v>450</v>
      </c>
    </row>
    <row r="341" spans="1:6" ht="15.75">
      <c r="A341" s="63" t="s">
        <v>5</v>
      </c>
      <c r="B341" s="83" t="s">
        <v>739</v>
      </c>
      <c r="C341" s="83">
        <v>810</v>
      </c>
      <c r="D341" s="120" t="s">
        <v>16</v>
      </c>
      <c r="E341" s="98">
        <v>500</v>
      </c>
      <c r="F341" s="98">
        <v>450</v>
      </c>
    </row>
    <row r="342" spans="1:6" ht="93.75" customHeight="1">
      <c r="A342" s="57" t="s">
        <v>175</v>
      </c>
      <c r="B342" s="83" t="s">
        <v>742</v>
      </c>
      <c r="C342" s="76"/>
      <c r="D342" s="109"/>
      <c r="E342" s="98">
        <f>E343</f>
        <v>56.4</v>
      </c>
      <c r="F342" s="98">
        <f>F343</f>
        <v>62</v>
      </c>
    </row>
    <row r="343" spans="1:6" ht="15.75">
      <c r="A343" s="2" t="s">
        <v>33</v>
      </c>
      <c r="B343" s="83" t="s">
        <v>742</v>
      </c>
      <c r="C343" s="76">
        <v>540</v>
      </c>
      <c r="D343" s="109"/>
      <c r="E343" s="98">
        <f>E344</f>
        <v>56.4</v>
      </c>
      <c r="F343" s="98">
        <f>F344</f>
        <v>62</v>
      </c>
    </row>
    <row r="344" spans="1:6" ht="47.25">
      <c r="A344" s="51" t="s">
        <v>1</v>
      </c>
      <c r="B344" s="83" t="s">
        <v>742</v>
      </c>
      <c r="C344" s="76">
        <v>540</v>
      </c>
      <c r="D344" s="109" t="s">
        <v>9</v>
      </c>
      <c r="E344" s="98">
        <v>56.4</v>
      </c>
      <c r="F344" s="98">
        <v>62</v>
      </c>
    </row>
    <row r="345" spans="1:6" ht="63" hidden="1">
      <c r="A345" s="2" t="s">
        <v>358</v>
      </c>
      <c r="B345" s="76" t="s">
        <v>359</v>
      </c>
      <c r="C345" s="76"/>
      <c r="D345" s="109"/>
      <c r="E345" s="196">
        <f>E346</f>
        <v>0</v>
      </c>
      <c r="F345" s="196">
        <f>F346</f>
        <v>0</v>
      </c>
    </row>
    <row r="346" spans="1:6" ht="15.75" hidden="1">
      <c r="A346" s="2" t="s">
        <v>361</v>
      </c>
      <c r="B346" s="76" t="s">
        <v>359</v>
      </c>
      <c r="C346" s="76">
        <v>520</v>
      </c>
      <c r="D346" s="109"/>
      <c r="E346" s="196">
        <f>E347</f>
        <v>0</v>
      </c>
      <c r="F346" s="196">
        <f>F347</f>
        <v>0</v>
      </c>
    </row>
    <row r="347" spans="1:6" ht="15.75" hidden="1">
      <c r="A347" s="2" t="s">
        <v>360</v>
      </c>
      <c r="B347" s="76" t="s">
        <v>359</v>
      </c>
      <c r="C347" s="76">
        <v>520</v>
      </c>
      <c r="D347" s="109" t="s">
        <v>365</v>
      </c>
      <c r="E347" s="196">
        <v>0</v>
      </c>
      <c r="F347" s="196">
        <v>0</v>
      </c>
    </row>
    <row r="348" spans="1:6" ht="15.75">
      <c r="A348" s="88" t="s">
        <v>362</v>
      </c>
      <c r="B348" s="46"/>
      <c r="C348" s="46"/>
      <c r="D348" s="99"/>
      <c r="E348" s="96">
        <f>E9+E38+E154+E215+E234+E247+E256+E296+E251</f>
        <v>95854.5</v>
      </c>
      <c r="F348" s="96">
        <f>F9+F38+F154+F215+F234+F247+F256+F296+F251</f>
        <v>109032.6</v>
      </c>
    </row>
  </sheetData>
  <sheetProtection/>
  <autoFilter ref="A8:F348"/>
  <mergeCells count="5">
    <mergeCell ref="A1:F1"/>
    <mergeCell ref="A2:F2"/>
    <mergeCell ref="A3:F3"/>
    <mergeCell ref="A4:F4"/>
    <mergeCell ref="A6:F6"/>
  </mergeCells>
  <printOptions/>
  <pageMargins left="0.5118110236220472" right="0.7086614173228347" top="1.14173228346456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5"/>
  <sheetViews>
    <sheetView zoomScalePageLayoutView="0" workbookViewId="0" topLeftCell="A82">
      <selection activeCell="C91" sqref="C91:D91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5.25390625" style="0" customWidth="1"/>
    <col min="6" max="6" width="7.625" style="0" customWidth="1"/>
    <col min="7" max="7" width="11.875" style="0" customWidth="1"/>
  </cols>
  <sheetData>
    <row r="1" spans="1:7" ht="15.75">
      <c r="A1" s="223" t="s">
        <v>88</v>
      </c>
      <c r="B1" s="223"/>
      <c r="C1" s="223"/>
      <c r="D1" s="223"/>
      <c r="E1" s="223"/>
      <c r="F1" s="223"/>
      <c r="G1" s="223"/>
    </row>
    <row r="2" spans="1:7" ht="13.5" customHeight="1">
      <c r="A2" s="223" t="s">
        <v>20</v>
      </c>
      <c r="B2" s="223"/>
      <c r="C2" s="223"/>
      <c r="D2" s="223"/>
      <c r="E2" s="223"/>
      <c r="F2" s="223"/>
      <c r="G2" s="223"/>
    </row>
    <row r="3" spans="1:7" ht="13.5" customHeight="1">
      <c r="A3" s="223" t="s">
        <v>21</v>
      </c>
      <c r="B3" s="223"/>
      <c r="C3" s="223"/>
      <c r="D3" s="223"/>
      <c r="E3" s="223"/>
      <c r="F3" s="223"/>
      <c r="G3" s="223"/>
    </row>
    <row r="4" spans="1:7" ht="13.5" customHeight="1">
      <c r="A4" s="223" t="s">
        <v>581</v>
      </c>
      <c r="B4" s="223"/>
      <c r="C4" s="223"/>
      <c r="D4" s="223"/>
      <c r="E4" s="223"/>
      <c r="F4" s="223"/>
      <c r="G4" s="223"/>
    </row>
    <row r="6" spans="1:8" ht="54.75" customHeight="1">
      <c r="A6" s="233" t="s">
        <v>767</v>
      </c>
      <c r="B6" s="233"/>
      <c r="C6" s="233"/>
      <c r="D6" s="233"/>
      <c r="E6" s="233"/>
      <c r="F6" s="233"/>
      <c r="G6" s="233"/>
      <c r="H6" s="24"/>
    </row>
    <row r="8" spans="1:7" ht="31.5">
      <c r="A8" s="48" t="s">
        <v>34</v>
      </c>
      <c r="B8" s="48" t="s">
        <v>151</v>
      </c>
      <c r="C8" s="48" t="s">
        <v>152</v>
      </c>
      <c r="D8" s="48" t="s">
        <v>153</v>
      </c>
      <c r="E8" s="48" t="s">
        <v>146</v>
      </c>
      <c r="F8" s="48" t="s">
        <v>147</v>
      </c>
      <c r="G8" s="46" t="s">
        <v>149</v>
      </c>
    </row>
    <row r="9" spans="1:7" ht="47.25">
      <c r="A9" s="45" t="s">
        <v>154</v>
      </c>
      <c r="B9" s="49" t="s">
        <v>155</v>
      </c>
      <c r="C9" s="105"/>
      <c r="D9" s="105"/>
      <c r="E9" s="105"/>
      <c r="F9" s="105"/>
      <c r="G9" s="172">
        <f>G10+G30</f>
        <v>3404.9</v>
      </c>
    </row>
    <row r="10" spans="1:7" ht="18" customHeight="1">
      <c r="A10" s="51" t="s">
        <v>23</v>
      </c>
      <c r="B10" s="52" t="s">
        <v>155</v>
      </c>
      <c r="C10" s="105"/>
      <c r="D10" s="105"/>
      <c r="E10" s="83" t="s">
        <v>714</v>
      </c>
      <c r="F10" s="105"/>
      <c r="G10" s="61">
        <f>G11+G23</f>
        <v>3351.9</v>
      </c>
    </row>
    <row r="11" spans="1:7" ht="31.5">
      <c r="A11" s="55" t="s">
        <v>157</v>
      </c>
      <c r="B11" s="52" t="s">
        <v>155</v>
      </c>
      <c r="C11" s="105"/>
      <c r="D11" s="105"/>
      <c r="E11" s="78" t="s">
        <v>715</v>
      </c>
      <c r="F11" s="105"/>
      <c r="G11" s="61">
        <f>G13+G19</f>
        <v>2905.5</v>
      </c>
    </row>
    <row r="12" spans="1:7" ht="15.75">
      <c r="A12" s="51" t="s">
        <v>173</v>
      </c>
      <c r="B12" s="52" t="s">
        <v>155</v>
      </c>
      <c r="C12" s="105"/>
      <c r="D12" s="105"/>
      <c r="E12" s="105" t="s">
        <v>716</v>
      </c>
      <c r="F12" s="105"/>
      <c r="G12" s="61">
        <f>G13</f>
        <v>1175.2</v>
      </c>
    </row>
    <row r="13" spans="1:7" ht="47.25">
      <c r="A13" s="51" t="s">
        <v>1</v>
      </c>
      <c r="B13" s="52" t="s">
        <v>155</v>
      </c>
      <c r="C13" s="106" t="s">
        <v>158</v>
      </c>
      <c r="D13" s="106" t="s">
        <v>159</v>
      </c>
      <c r="E13" s="124"/>
      <c r="F13" s="105"/>
      <c r="G13" s="61">
        <f>G17</f>
        <v>1175.2</v>
      </c>
    </row>
    <row r="14" spans="1:7" ht="15.75">
      <c r="A14" s="51" t="s">
        <v>23</v>
      </c>
      <c r="B14" s="52" t="s">
        <v>155</v>
      </c>
      <c r="C14" s="106" t="s">
        <v>158</v>
      </c>
      <c r="D14" s="106" t="s">
        <v>159</v>
      </c>
      <c r="E14" s="83" t="s">
        <v>714</v>
      </c>
      <c r="F14" s="105"/>
      <c r="G14" s="61"/>
    </row>
    <row r="15" spans="1:7" ht="31.5">
      <c r="A15" s="55" t="s">
        <v>157</v>
      </c>
      <c r="B15" s="52" t="s">
        <v>155</v>
      </c>
      <c r="C15" s="106" t="s">
        <v>158</v>
      </c>
      <c r="D15" s="106" t="s">
        <v>159</v>
      </c>
      <c r="E15" s="78" t="s">
        <v>715</v>
      </c>
      <c r="F15" s="105"/>
      <c r="G15" s="61"/>
    </row>
    <row r="16" spans="1:7" ht="15.75">
      <c r="A16" s="51" t="s">
        <v>173</v>
      </c>
      <c r="B16" s="52" t="s">
        <v>155</v>
      </c>
      <c r="C16" s="106" t="s">
        <v>158</v>
      </c>
      <c r="D16" s="106" t="s">
        <v>159</v>
      </c>
      <c r="E16" s="105" t="s">
        <v>716</v>
      </c>
      <c r="F16" s="105"/>
      <c r="G16" s="61"/>
    </row>
    <row r="17" spans="1:7" ht="51" customHeight="1">
      <c r="A17" s="51" t="s">
        <v>160</v>
      </c>
      <c r="B17" s="52" t="s">
        <v>155</v>
      </c>
      <c r="C17" s="106" t="s">
        <v>158</v>
      </c>
      <c r="D17" s="106" t="s">
        <v>159</v>
      </c>
      <c r="E17" s="83" t="s">
        <v>717</v>
      </c>
      <c r="F17" s="105"/>
      <c r="G17" s="61">
        <f>G18</f>
        <v>1175.2</v>
      </c>
    </row>
    <row r="18" spans="1:7" ht="31.5">
      <c r="A18" s="51" t="s">
        <v>161</v>
      </c>
      <c r="B18" s="52" t="s">
        <v>155</v>
      </c>
      <c r="C18" s="106" t="s">
        <v>158</v>
      </c>
      <c r="D18" s="106" t="s">
        <v>159</v>
      </c>
      <c r="E18" s="83" t="s">
        <v>717</v>
      </c>
      <c r="F18" s="105">
        <v>121</v>
      </c>
      <c r="G18" s="61">
        <v>1175.2</v>
      </c>
    </row>
    <row r="19" spans="1:7" ht="47.25">
      <c r="A19" s="51" t="s">
        <v>1</v>
      </c>
      <c r="B19" s="52" t="s">
        <v>155</v>
      </c>
      <c r="C19" s="106" t="s">
        <v>158</v>
      </c>
      <c r="D19" s="106" t="s">
        <v>159</v>
      </c>
      <c r="E19" s="105"/>
      <c r="F19" s="105"/>
      <c r="G19" s="61">
        <f>G20+G22</f>
        <v>1730.3</v>
      </c>
    </row>
    <row r="20" spans="1:7" ht="47.25">
      <c r="A20" s="51" t="s">
        <v>162</v>
      </c>
      <c r="B20" s="52" t="s">
        <v>155</v>
      </c>
      <c r="C20" s="106" t="s">
        <v>158</v>
      </c>
      <c r="D20" s="106" t="s">
        <v>159</v>
      </c>
      <c r="E20" s="83" t="s">
        <v>718</v>
      </c>
      <c r="F20" s="83"/>
      <c r="G20" s="61">
        <f>G21</f>
        <v>13.2</v>
      </c>
    </row>
    <row r="21" spans="1:7" ht="31.5">
      <c r="A21" s="51" t="s">
        <v>163</v>
      </c>
      <c r="B21" s="52" t="s">
        <v>155</v>
      </c>
      <c r="C21" s="106" t="s">
        <v>158</v>
      </c>
      <c r="D21" s="106" t="s">
        <v>159</v>
      </c>
      <c r="E21" s="83" t="s">
        <v>718</v>
      </c>
      <c r="F21" s="83">
        <v>122</v>
      </c>
      <c r="G21" s="61">
        <v>13.2</v>
      </c>
    </row>
    <row r="22" spans="1:7" ht="63">
      <c r="A22" s="51" t="s">
        <v>430</v>
      </c>
      <c r="B22" s="52" t="s">
        <v>155</v>
      </c>
      <c r="C22" s="106" t="s">
        <v>158</v>
      </c>
      <c r="D22" s="106" t="s">
        <v>159</v>
      </c>
      <c r="E22" s="83" t="s">
        <v>718</v>
      </c>
      <c r="F22" s="83">
        <v>123</v>
      </c>
      <c r="G22" s="61">
        <v>1717.1</v>
      </c>
    </row>
    <row r="23" spans="1:7" ht="31.5">
      <c r="A23" s="55" t="s">
        <v>164</v>
      </c>
      <c r="B23" s="52" t="s">
        <v>155</v>
      </c>
      <c r="C23" s="106" t="s">
        <v>158</v>
      </c>
      <c r="D23" s="106" t="s">
        <v>159</v>
      </c>
      <c r="E23" s="78" t="s">
        <v>746</v>
      </c>
      <c r="F23" s="105"/>
      <c r="G23" s="61">
        <f>G25</f>
        <v>446.4</v>
      </c>
    </row>
    <row r="24" spans="1:7" ht="15.75">
      <c r="A24" s="51" t="s">
        <v>173</v>
      </c>
      <c r="B24" s="52" t="s">
        <v>155</v>
      </c>
      <c r="C24" s="105"/>
      <c r="D24" s="105"/>
      <c r="E24" s="126">
        <v>1730100000</v>
      </c>
      <c r="F24" s="105"/>
      <c r="G24" s="61">
        <f>G25</f>
        <v>446.4</v>
      </c>
    </row>
    <row r="25" spans="1:7" ht="47.25">
      <c r="A25" s="51" t="s">
        <v>1</v>
      </c>
      <c r="B25" s="52" t="s">
        <v>155</v>
      </c>
      <c r="C25" s="106" t="s">
        <v>158</v>
      </c>
      <c r="D25" s="106" t="s">
        <v>159</v>
      </c>
      <c r="E25" s="105"/>
      <c r="F25" s="105"/>
      <c r="G25" s="61">
        <f>G26</f>
        <v>446.4</v>
      </c>
    </row>
    <row r="26" spans="1:7" ht="44.25" customHeight="1">
      <c r="A26" s="51" t="s">
        <v>166</v>
      </c>
      <c r="B26" s="52" t="s">
        <v>155</v>
      </c>
      <c r="C26" s="106" t="s">
        <v>158</v>
      </c>
      <c r="D26" s="106" t="s">
        <v>159</v>
      </c>
      <c r="E26" s="83" t="s">
        <v>724</v>
      </c>
      <c r="F26" s="105"/>
      <c r="G26" s="61">
        <f>G27+G28+G29</f>
        <v>446.4</v>
      </c>
    </row>
    <row r="27" spans="1:7" ht="31.5">
      <c r="A27" s="51" t="s">
        <v>168</v>
      </c>
      <c r="B27" s="52" t="s">
        <v>155</v>
      </c>
      <c r="C27" s="106" t="s">
        <v>158</v>
      </c>
      <c r="D27" s="106" t="s">
        <v>159</v>
      </c>
      <c r="E27" s="83" t="s">
        <v>724</v>
      </c>
      <c r="F27" s="105">
        <v>242</v>
      </c>
      <c r="G27" s="61">
        <v>75</v>
      </c>
    </row>
    <row r="28" spans="1:7" ht="31.5">
      <c r="A28" s="51" t="s">
        <v>169</v>
      </c>
      <c r="B28" s="52" t="s">
        <v>155</v>
      </c>
      <c r="C28" s="106" t="s">
        <v>158</v>
      </c>
      <c r="D28" s="106" t="s">
        <v>159</v>
      </c>
      <c r="E28" s="83" t="s">
        <v>724</v>
      </c>
      <c r="F28" s="105">
        <v>244</v>
      </c>
      <c r="G28" s="61">
        <v>366.4</v>
      </c>
    </row>
    <row r="29" spans="1:7" ht="15.75">
      <c r="A29" s="51" t="s">
        <v>170</v>
      </c>
      <c r="B29" s="52" t="s">
        <v>155</v>
      </c>
      <c r="C29" s="106" t="s">
        <v>158</v>
      </c>
      <c r="D29" s="106" t="s">
        <v>159</v>
      </c>
      <c r="E29" s="83" t="s">
        <v>724</v>
      </c>
      <c r="F29" s="105">
        <v>852</v>
      </c>
      <c r="G29" s="61">
        <v>5</v>
      </c>
    </row>
    <row r="30" spans="1:7" ht="47.25">
      <c r="A30" s="51" t="s">
        <v>171</v>
      </c>
      <c r="B30" s="52" t="s">
        <v>155</v>
      </c>
      <c r="C30" s="106" t="s">
        <v>158</v>
      </c>
      <c r="D30" s="106" t="s">
        <v>159</v>
      </c>
      <c r="E30" s="83" t="s">
        <v>729</v>
      </c>
      <c r="F30" s="105"/>
      <c r="G30" s="61">
        <f>G31</f>
        <v>53</v>
      </c>
    </row>
    <row r="31" spans="1:7" ht="15.75">
      <c r="A31" s="51" t="s">
        <v>173</v>
      </c>
      <c r="B31" s="52" t="s">
        <v>155</v>
      </c>
      <c r="C31" s="106" t="s">
        <v>158</v>
      </c>
      <c r="D31" s="106" t="s">
        <v>159</v>
      </c>
      <c r="E31" s="83" t="s">
        <v>728</v>
      </c>
      <c r="F31" s="105"/>
      <c r="G31" s="61">
        <f>G34</f>
        <v>53</v>
      </c>
    </row>
    <row r="32" spans="1:7" ht="15.75">
      <c r="A32" s="51" t="s">
        <v>173</v>
      </c>
      <c r="B32" s="52" t="s">
        <v>155</v>
      </c>
      <c r="C32" s="106" t="s">
        <v>158</v>
      </c>
      <c r="D32" s="106" t="s">
        <v>159</v>
      </c>
      <c r="E32" s="105" t="s">
        <v>727</v>
      </c>
      <c r="F32" s="105"/>
      <c r="G32" s="61">
        <f>G33</f>
        <v>53</v>
      </c>
    </row>
    <row r="33" spans="1:7" ht="110.25">
      <c r="A33" s="57" t="s">
        <v>175</v>
      </c>
      <c r="B33" s="52" t="s">
        <v>155</v>
      </c>
      <c r="C33" s="106" t="s">
        <v>158</v>
      </c>
      <c r="D33" s="106" t="s">
        <v>159</v>
      </c>
      <c r="E33" s="83" t="s">
        <v>742</v>
      </c>
      <c r="F33" s="105"/>
      <c r="G33" s="61">
        <f>G35</f>
        <v>53</v>
      </c>
    </row>
    <row r="34" spans="1:7" ht="47.25">
      <c r="A34" s="51" t="s">
        <v>1</v>
      </c>
      <c r="B34" s="52" t="s">
        <v>155</v>
      </c>
      <c r="C34" s="106" t="s">
        <v>158</v>
      </c>
      <c r="D34" s="106" t="s">
        <v>159</v>
      </c>
      <c r="E34" s="83"/>
      <c r="F34" s="105"/>
      <c r="G34" s="61">
        <f>G33</f>
        <v>53</v>
      </c>
    </row>
    <row r="35" spans="1:7" ht="18.75" customHeight="1">
      <c r="A35" s="2" t="s">
        <v>33</v>
      </c>
      <c r="B35" s="52" t="s">
        <v>155</v>
      </c>
      <c r="C35" s="106" t="s">
        <v>158</v>
      </c>
      <c r="D35" s="106" t="s">
        <v>159</v>
      </c>
      <c r="E35" s="83" t="s">
        <v>742</v>
      </c>
      <c r="F35" s="105">
        <v>540</v>
      </c>
      <c r="G35" s="61">
        <v>53</v>
      </c>
    </row>
    <row r="36" spans="1:7" ht="47.25">
      <c r="A36" s="45" t="s">
        <v>177</v>
      </c>
      <c r="B36" s="49" t="s">
        <v>29</v>
      </c>
      <c r="C36" s="106"/>
      <c r="D36" s="106"/>
      <c r="E36" s="105"/>
      <c r="F36" s="105"/>
      <c r="G36" s="172">
        <f>G37+G70+G145+G183+G197+G210+G219+G245+G214</f>
        <v>89828.59999999999</v>
      </c>
    </row>
    <row r="37" spans="1:7" ht="66.75" customHeight="1">
      <c r="A37" s="57" t="s">
        <v>440</v>
      </c>
      <c r="B37" s="52" t="s">
        <v>29</v>
      </c>
      <c r="C37" s="106"/>
      <c r="D37" s="106"/>
      <c r="E37" s="105" t="s">
        <v>590</v>
      </c>
      <c r="F37" s="105"/>
      <c r="G37" s="61">
        <f>G38+G42+G47+G50+G55+G59+G62+G65</f>
        <v>8891</v>
      </c>
    </row>
    <row r="38" spans="1:7" ht="15.75">
      <c r="A38" s="57" t="s">
        <v>3</v>
      </c>
      <c r="B38" s="52" t="s">
        <v>29</v>
      </c>
      <c r="C38" s="106" t="s">
        <v>181</v>
      </c>
      <c r="D38" s="106" t="s">
        <v>182</v>
      </c>
      <c r="E38" s="105"/>
      <c r="F38" s="105"/>
      <c r="G38" s="61">
        <f>G40</f>
        <v>375</v>
      </c>
    </row>
    <row r="39" spans="1:7" ht="31.5">
      <c r="A39" s="57" t="s">
        <v>587</v>
      </c>
      <c r="B39" s="52" t="s">
        <v>29</v>
      </c>
      <c r="C39" s="106" t="s">
        <v>181</v>
      </c>
      <c r="D39" s="106" t="s">
        <v>182</v>
      </c>
      <c r="E39" s="105" t="s">
        <v>588</v>
      </c>
      <c r="F39" s="105"/>
      <c r="G39" s="61">
        <f>G40</f>
        <v>375</v>
      </c>
    </row>
    <row r="40" spans="1:7" ht="31.5">
      <c r="A40" s="57" t="s">
        <v>183</v>
      </c>
      <c r="B40" s="52" t="s">
        <v>29</v>
      </c>
      <c r="C40" s="106" t="s">
        <v>181</v>
      </c>
      <c r="D40" s="106" t="s">
        <v>182</v>
      </c>
      <c r="E40" s="105" t="s">
        <v>592</v>
      </c>
      <c r="F40" s="105"/>
      <c r="G40" s="61">
        <f>G41</f>
        <v>375</v>
      </c>
    </row>
    <row r="41" spans="1:7" ht="31.5">
      <c r="A41" s="57" t="s">
        <v>169</v>
      </c>
      <c r="B41" s="52" t="s">
        <v>29</v>
      </c>
      <c r="C41" s="106" t="s">
        <v>181</v>
      </c>
      <c r="D41" s="106" t="s">
        <v>182</v>
      </c>
      <c r="E41" s="105" t="s">
        <v>592</v>
      </c>
      <c r="F41" s="105">
        <v>244</v>
      </c>
      <c r="G41" s="61">
        <v>375</v>
      </c>
    </row>
    <row r="42" spans="1:7" ht="15.75">
      <c r="A42" s="2" t="s">
        <v>6</v>
      </c>
      <c r="B42" s="52" t="s">
        <v>29</v>
      </c>
      <c r="C42" s="106" t="s">
        <v>185</v>
      </c>
      <c r="D42" s="106" t="s">
        <v>159</v>
      </c>
      <c r="E42" s="105"/>
      <c r="F42" s="105"/>
      <c r="G42" s="61">
        <f>G44</f>
        <v>2800</v>
      </c>
    </row>
    <row r="43" spans="1:7" ht="15.75">
      <c r="A43" s="57" t="s">
        <v>589</v>
      </c>
      <c r="B43" s="52" t="s">
        <v>29</v>
      </c>
      <c r="C43" s="106" t="s">
        <v>185</v>
      </c>
      <c r="D43" s="106" t="s">
        <v>159</v>
      </c>
      <c r="E43" s="105" t="s">
        <v>591</v>
      </c>
      <c r="F43" s="105"/>
      <c r="G43" s="61">
        <f>G44</f>
        <v>2800</v>
      </c>
    </row>
    <row r="44" spans="1:7" ht="15.75" customHeight="1">
      <c r="A44" s="57" t="s">
        <v>186</v>
      </c>
      <c r="B44" s="52" t="s">
        <v>29</v>
      </c>
      <c r="C44" s="106" t="s">
        <v>185</v>
      </c>
      <c r="D44" s="106" t="s">
        <v>159</v>
      </c>
      <c r="E44" s="105" t="s">
        <v>593</v>
      </c>
      <c r="F44" s="105"/>
      <c r="G44" s="61">
        <f>G45+G46</f>
        <v>2800</v>
      </c>
    </row>
    <row r="45" spans="1:7" ht="31.5">
      <c r="A45" s="2" t="s">
        <v>187</v>
      </c>
      <c r="B45" s="52" t="s">
        <v>29</v>
      </c>
      <c r="C45" s="106" t="s">
        <v>185</v>
      </c>
      <c r="D45" s="106" t="s">
        <v>159</v>
      </c>
      <c r="E45" s="105" t="s">
        <v>593</v>
      </c>
      <c r="F45" s="105">
        <v>243</v>
      </c>
      <c r="G45" s="61">
        <v>600</v>
      </c>
    </row>
    <row r="46" spans="1:7" ht="31.5">
      <c r="A46" s="57" t="s">
        <v>169</v>
      </c>
      <c r="B46" s="52" t="s">
        <v>29</v>
      </c>
      <c r="C46" s="106" t="s">
        <v>185</v>
      </c>
      <c r="D46" s="106" t="s">
        <v>159</v>
      </c>
      <c r="E46" s="105" t="s">
        <v>593</v>
      </c>
      <c r="F46" s="105">
        <v>244</v>
      </c>
      <c r="G46" s="61">
        <v>2200</v>
      </c>
    </row>
    <row r="47" spans="1:7" ht="15.75" hidden="1">
      <c r="A47" s="57" t="s">
        <v>3</v>
      </c>
      <c r="B47" s="52" t="s">
        <v>29</v>
      </c>
      <c r="C47" s="106" t="s">
        <v>181</v>
      </c>
      <c r="D47" s="106" t="s">
        <v>182</v>
      </c>
      <c r="E47" s="125"/>
      <c r="F47" s="125"/>
      <c r="G47" s="61">
        <f>G48</f>
        <v>0</v>
      </c>
    </row>
    <row r="48" spans="1:7" ht="31.5" hidden="1">
      <c r="A48" s="57" t="s">
        <v>188</v>
      </c>
      <c r="B48" s="52" t="s">
        <v>29</v>
      </c>
      <c r="C48" s="106" t="s">
        <v>181</v>
      </c>
      <c r="D48" s="106" t="s">
        <v>182</v>
      </c>
      <c r="E48" s="105" t="s">
        <v>409</v>
      </c>
      <c r="F48" s="105"/>
      <c r="G48" s="61">
        <f>G49</f>
        <v>0</v>
      </c>
    </row>
    <row r="49" spans="1:7" ht="31.5" hidden="1">
      <c r="A49" s="57" t="s">
        <v>169</v>
      </c>
      <c r="B49" s="52" t="s">
        <v>29</v>
      </c>
      <c r="C49" s="106" t="s">
        <v>181</v>
      </c>
      <c r="D49" s="106" t="s">
        <v>182</v>
      </c>
      <c r="E49" s="105" t="s">
        <v>409</v>
      </c>
      <c r="F49" s="105">
        <v>244</v>
      </c>
      <c r="G49" s="61">
        <v>0</v>
      </c>
    </row>
    <row r="50" spans="1:7" ht="15.75">
      <c r="A50" s="57" t="s">
        <v>5</v>
      </c>
      <c r="B50" s="52" t="s">
        <v>29</v>
      </c>
      <c r="C50" s="106" t="s">
        <v>185</v>
      </c>
      <c r="D50" s="106" t="s">
        <v>190</v>
      </c>
      <c r="E50" s="125"/>
      <c r="F50" s="125"/>
      <c r="G50" s="61">
        <f>G52</f>
        <v>1808</v>
      </c>
    </row>
    <row r="51" spans="1:7" ht="31.5">
      <c r="A51" s="2" t="s">
        <v>594</v>
      </c>
      <c r="B51" s="52" t="s">
        <v>29</v>
      </c>
      <c r="C51" s="106" t="s">
        <v>185</v>
      </c>
      <c r="D51" s="106" t="s">
        <v>190</v>
      </c>
      <c r="E51" s="105" t="s">
        <v>595</v>
      </c>
      <c r="F51" s="125"/>
      <c r="G51" s="61">
        <f>G52</f>
        <v>1808</v>
      </c>
    </row>
    <row r="52" spans="1:7" ht="31.5">
      <c r="A52" s="57" t="s">
        <v>188</v>
      </c>
      <c r="B52" s="52" t="s">
        <v>29</v>
      </c>
      <c r="C52" s="106" t="s">
        <v>185</v>
      </c>
      <c r="D52" s="106" t="s">
        <v>190</v>
      </c>
      <c r="E52" s="105" t="s">
        <v>596</v>
      </c>
      <c r="F52" s="125"/>
      <c r="G52" s="61">
        <f>G53+G54</f>
        <v>1808</v>
      </c>
    </row>
    <row r="53" spans="1:7" ht="31.5" hidden="1">
      <c r="A53" s="2" t="s">
        <v>187</v>
      </c>
      <c r="B53" s="52" t="s">
        <v>29</v>
      </c>
      <c r="C53" s="106" t="s">
        <v>185</v>
      </c>
      <c r="D53" s="106" t="s">
        <v>190</v>
      </c>
      <c r="E53" s="105" t="s">
        <v>596</v>
      </c>
      <c r="F53" s="126">
        <v>243</v>
      </c>
      <c r="G53" s="61">
        <v>0</v>
      </c>
    </row>
    <row r="54" spans="1:7" ht="31.5">
      <c r="A54" s="11" t="s">
        <v>585</v>
      </c>
      <c r="B54" s="52" t="s">
        <v>29</v>
      </c>
      <c r="C54" s="106" t="s">
        <v>185</v>
      </c>
      <c r="D54" s="106" t="s">
        <v>190</v>
      </c>
      <c r="E54" s="105" t="s">
        <v>596</v>
      </c>
      <c r="F54" s="126">
        <v>414</v>
      </c>
      <c r="G54" s="61">
        <v>1808</v>
      </c>
    </row>
    <row r="55" spans="1:7" ht="15.75">
      <c r="A55" s="57" t="s">
        <v>5</v>
      </c>
      <c r="B55" s="52" t="s">
        <v>29</v>
      </c>
      <c r="C55" s="106" t="s">
        <v>185</v>
      </c>
      <c r="D55" s="106" t="s">
        <v>190</v>
      </c>
      <c r="E55" s="125"/>
      <c r="F55" s="125"/>
      <c r="G55" s="61">
        <f>G57</f>
        <v>1650</v>
      </c>
    </row>
    <row r="56" spans="1:7" ht="31.5">
      <c r="A56" s="2" t="s">
        <v>594</v>
      </c>
      <c r="B56" s="52" t="s">
        <v>29</v>
      </c>
      <c r="C56" s="106" t="s">
        <v>185</v>
      </c>
      <c r="D56" s="106" t="s">
        <v>190</v>
      </c>
      <c r="E56" s="105" t="s">
        <v>595</v>
      </c>
      <c r="F56" s="125"/>
      <c r="G56" s="61">
        <f>G57</f>
        <v>1650</v>
      </c>
    </row>
    <row r="57" spans="1:7" ht="31.5">
      <c r="A57" s="57" t="s">
        <v>192</v>
      </c>
      <c r="B57" s="52" t="s">
        <v>29</v>
      </c>
      <c r="C57" s="106" t="s">
        <v>185</v>
      </c>
      <c r="D57" s="106" t="s">
        <v>190</v>
      </c>
      <c r="E57" s="105" t="s">
        <v>597</v>
      </c>
      <c r="F57" s="105"/>
      <c r="G57" s="61">
        <f>G58</f>
        <v>1650</v>
      </c>
    </row>
    <row r="58" spans="1:7" ht="31.5">
      <c r="A58" s="2" t="s">
        <v>187</v>
      </c>
      <c r="B58" s="52" t="s">
        <v>29</v>
      </c>
      <c r="C58" s="106" t="s">
        <v>185</v>
      </c>
      <c r="D58" s="106" t="s">
        <v>190</v>
      </c>
      <c r="E58" s="105" t="s">
        <v>597</v>
      </c>
      <c r="F58" s="105">
        <v>243</v>
      </c>
      <c r="G58" s="61">
        <v>1650</v>
      </c>
    </row>
    <row r="59" spans="1:7" ht="15.75" hidden="1">
      <c r="A59" s="2" t="s">
        <v>4</v>
      </c>
      <c r="B59" s="52" t="s">
        <v>29</v>
      </c>
      <c r="C59" s="106" t="s">
        <v>185</v>
      </c>
      <c r="D59" s="106" t="s">
        <v>158</v>
      </c>
      <c r="E59" s="125"/>
      <c r="F59" s="125"/>
      <c r="G59" s="61">
        <f>G60</f>
        <v>0</v>
      </c>
    </row>
    <row r="60" spans="1:7" ht="17.25" customHeight="1" hidden="1">
      <c r="A60" s="57" t="s">
        <v>193</v>
      </c>
      <c r="B60" s="52" t="s">
        <v>29</v>
      </c>
      <c r="C60" s="106" t="s">
        <v>185</v>
      </c>
      <c r="D60" s="106" t="s">
        <v>158</v>
      </c>
      <c r="E60" s="105" t="s">
        <v>411</v>
      </c>
      <c r="F60" s="105"/>
      <c r="G60" s="61">
        <f>G61</f>
        <v>0</v>
      </c>
    </row>
    <row r="61" spans="1:7" ht="31.5" hidden="1">
      <c r="A61" s="2" t="s">
        <v>194</v>
      </c>
      <c r="B61" s="52" t="s">
        <v>29</v>
      </c>
      <c r="C61" s="106" t="s">
        <v>185</v>
      </c>
      <c r="D61" s="106" t="s">
        <v>158</v>
      </c>
      <c r="E61" s="105" t="s">
        <v>411</v>
      </c>
      <c r="F61" s="105">
        <v>810</v>
      </c>
      <c r="G61" s="61">
        <v>0</v>
      </c>
    </row>
    <row r="62" spans="1:7" ht="15.75" hidden="1">
      <c r="A62" s="2" t="s">
        <v>6</v>
      </c>
      <c r="B62" s="52" t="s">
        <v>29</v>
      </c>
      <c r="C62" s="106" t="s">
        <v>185</v>
      </c>
      <c r="D62" s="106" t="s">
        <v>159</v>
      </c>
      <c r="E62" s="125"/>
      <c r="F62" s="125"/>
      <c r="G62" s="61">
        <f>G63</f>
        <v>0</v>
      </c>
    </row>
    <row r="63" spans="1:7" ht="18" customHeight="1" hidden="1">
      <c r="A63" s="57" t="s">
        <v>193</v>
      </c>
      <c r="B63" s="52" t="s">
        <v>29</v>
      </c>
      <c r="C63" s="106" t="s">
        <v>185</v>
      </c>
      <c r="D63" s="106" t="s">
        <v>159</v>
      </c>
      <c r="E63" s="105" t="s">
        <v>411</v>
      </c>
      <c r="F63" s="125"/>
      <c r="G63" s="61">
        <f>G64</f>
        <v>0</v>
      </c>
    </row>
    <row r="64" spans="1:7" ht="31.5" hidden="1">
      <c r="A64" s="57" t="s">
        <v>169</v>
      </c>
      <c r="B64" s="52" t="s">
        <v>29</v>
      </c>
      <c r="C64" s="106" t="s">
        <v>185</v>
      </c>
      <c r="D64" s="106" t="s">
        <v>159</v>
      </c>
      <c r="E64" s="105" t="s">
        <v>411</v>
      </c>
      <c r="F64" s="105">
        <v>244</v>
      </c>
      <c r="G64" s="61">
        <v>0</v>
      </c>
    </row>
    <row r="65" spans="1:7" ht="15.75">
      <c r="A65" s="2" t="s">
        <v>4</v>
      </c>
      <c r="B65" s="52" t="s">
        <v>29</v>
      </c>
      <c r="C65" s="106" t="s">
        <v>185</v>
      </c>
      <c r="D65" s="106" t="s">
        <v>158</v>
      </c>
      <c r="E65" s="127"/>
      <c r="F65" s="127"/>
      <c r="G65" s="61">
        <f>G67</f>
        <v>2258</v>
      </c>
    </row>
    <row r="66" spans="1:7" ht="18.75" customHeight="1">
      <c r="A66" s="2" t="s">
        <v>602</v>
      </c>
      <c r="B66" s="52" t="s">
        <v>29</v>
      </c>
      <c r="C66" s="106" t="s">
        <v>185</v>
      </c>
      <c r="D66" s="106" t="s">
        <v>158</v>
      </c>
      <c r="E66" s="105" t="s">
        <v>601</v>
      </c>
      <c r="F66" s="127"/>
      <c r="G66" s="61">
        <f>G67</f>
        <v>2258</v>
      </c>
    </row>
    <row r="67" spans="1:7" ht="31.5">
      <c r="A67" s="2" t="s">
        <v>195</v>
      </c>
      <c r="B67" s="52" t="s">
        <v>29</v>
      </c>
      <c r="C67" s="106" t="s">
        <v>185</v>
      </c>
      <c r="D67" s="106" t="s">
        <v>158</v>
      </c>
      <c r="E67" s="105" t="s">
        <v>603</v>
      </c>
      <c r="F67" s="105"/>
      <c r="G67" s="61">
        <f>G68+G69</f>
        <v>2258</v>
      </c>
    </row>
    <row r="68" spans="1:7" ht="31.5">
      <c r="A68" s="57" t="s">
        <v>169</v>
      </c>
      <c r="B68" s="52" t="s">
        <v>29</v>
      </c>
      <c r="C68" s="106" t="s">
        <v>185</v>
      </c>
      <c r="D68" s="106" t="s">
        <v>158</v>
      </c>
      <c r="E68" s="105" t="s">
        <v>603</v>
      </c>
      <c r="F68" s="105">
        <v>244</v>
      </c>
      <c r="G68" s="61">
        <v>200</v>
      </c>
    </row>
    <row r="69" spans="1:7" ht="15.75">
      <c r="A69" s="51" t="s">
        <v>586</v>
      </c>
      <c r="B69" s="52" t="s">
        <v>29</v>
      </c>
      <c r="C69" s="106" t="s">
        <v>185</v>
      </c>
      <c r="D69" s="106" t="s">
        <v>158</v>
      </c>
      <c r="E69" s="105" t="s">
        <v>603</v>
      </c>
      <c r="F69" s="105">
        <v>853</v>
      </c>
      <c r="G69" s="61">
        <v>2058</v>
      </c>
    </row>
    <row r="70" spans="1:7" ht="47.25">
      <c r="A70" s="63" t="s">
        <v>441</v>
      </c>
      <c r="B70" s="52" t="s">
        <v>29</v>
      </c>
      <c r="C70" s="106"/>
      <c r="D70" s="106"/>
      <c r="E70" s="105" t="s">
        <v>199</v>
      </c>
      <c r="F70" s="105"/>
      <c r="G70" s="61">
        <f>G71+G90+G99+G113+G125+G133</f>
        <v>3777.9</v>
      </c>
    </row>
    <row r="71" spans="1:7" ht="63">
      <c r="A71" s="58" t="s">
        <v>200</v>
      </c>
      <c r="B71" s="52" t="s">
        <v>29</v>
      </c>
      <c r="C71" s="106"/>
      <c r="D71" s="106"/>
      <c r="E71" s="124" t="s">
        <v>201</v>
      </c>
      <c r="F71" s="124"/>
      <c r="G71" s="174">
        <f>G72+G82+G85</f>
        <v>1777.4</v>
      </c>
    </row>
    <row r="72" spans="1:7" ht="15.75">
      <c r="A72" s="51" t="s">
        <v>2</v>
      </c>
      <c r="B72" s="52" t="s">
        <v>29</v>
      </c>
      <c r="C72" s="106" t="s">
        <v>158</v>
      </c>
      <c r="D72" s="106" t="s">
        <v>202</v>
      </c>
      <c r="E72" s="124"/>
      <c r="F72" s="124"/>
      <c r="G72" s="61">
        <f>G73+G76+G78+G80</f>
        <v>1697.4</v>
      </c>
    </row>
    <row r="73" spans="1:7" ht="31.5">
      <c r="A73" s="57" t="s">
        <v>203</v>
      </c>
      <c r="B73" s="52" t="s">
        <v>29</v>
      </c>
      <c r="C73" s="106" t="s">
        <v>158</v>
      </c>
      <c r="D73" s="106" t="s">
        <v>202</v>
      </c>
      <c r="E73" s="105" t="s">
        <v>204</v>
      </c>
      <c r="F73" s="105"/>
      <c r="G73" s="61">
        <f>G74+G75</f>
        <v>1577.4</v>
      </c>
    </row>
    <row r="74" spans="1:7" ht="31.5">
      <c r="A74" s="51" t="s">
        <v>169</v>
      </c>
      <c r="B74" s="52" t="s">
        <v>29</v>
      </c>
      <c r="C74" s="106" t="s">
        <v>158</v>
      </c>
      <c r="D74" s="106" t="s">
        <v>202</v>
      </c>
      <c r="E74" s="105" t="s">
        <v>204</v>
      </c>
      <c r="F74" s="105">
        <v>244</v>
      </c>
      <c r="G74" s="61">
        <v>1557.4</v>
      </c>
    </row>
    <row r="75" spans="1:7" ht="15.75">
      <c r="A75" s="2" t="s">
        <v>205</v>
      </c>
      <c r="B75" s="52" t="s">
        <v>29</v>
      </c>
      <c r="C75" s="106" t="s">
        <v>158</v>
      </c>
      <c r="D75" s="106" t="s">
        <v>202</v>
      </c>
      <c r="E75" s="105" t="s">
        <v>204</v>
      </c>
      <c r="F75" s="105">
        <v>350</v>
      </c>
      <c r="G75" s="61">
        <v>20</v>
      </c>
    </row>
    <row r="76" spans="1:7" ht="21" customHeight="1">
      <c r="A76" s="57" t="s">
        <v>206</v>
      </c>
      <c r="B76" s="52" t="s">
        <v>29</v>
      </c>
      <c r="C76" s="106" t="s">
        <v>158</v>
      </c>
      <c r="D76" s="106" t="s">
        <v>202</v>
      </c>
      <c r="E76" s="105" t="s">
        <v>207</v>
      </c>
      <c r="F76" s="105"/>
      <c r="G76" s="61">
        <f>G77</f>
        <v>120</v>
      </c>
    </row>
    <row r="77" spans="1:7" ht="31.5">
      <c r="A77" s="51" t="s">
        <v>169</v>
      </c>
      <c r="B77" s="52" t="s">
        <v>29</v>
      </c>
      <c r="C77" s="106" t="s">
        <v>158</v>
      </c>
      <c r="D77" s="106" t="s">
        <v>202</v>
      </c>
      <c r="E77" s="105" t="s">
        <v>207</v>
      </c>
      <c r="F77" s="105">
        <v>244</v>
      </c>
      <c r="G77" s="61">
        <v>120</v>
      </c>
    </row>
    <row r="78" spans="1:7" ht="15.75" hidden="1">
      <c r="A78" s="57" t="s">
        <v>208</v>
      </c>
      <c r="B78" s="52" t="s">
        <v>29</v>
      </c>
      <c r="C78" s="106" t="s">
        <v>158</v>
      </c>
      <c r="D78" s="106" t="s">
        <v>202</v>
      </c>
      <c r="E78" s="105" t="s">
        <v>209</v>
      </c>
      <c r="F78" s="105"/>
      <c r="G78" s="61">
        <f>G79</f>
        <v>0</v>
      </c>
    </row>
    <row r="79" spans="1:7" ht="31.5" hidden="1">
      <c r="A79" s="51" t="s">
        <v>169</v>
      </c>
      <c r="B79" s="52" t="s">
        <v>29</v>
      </c>
      <c r="C79" s="106" t="s">
        <v>158</v>
      </c>
      <c r="D79" s="106" t="s">
        <v>202</v>
      </c>
      <c r="E79" s="105" t="s">
        <v>209</v>
      </c>
      <c r="F79" s="105">
        <v>244</v>
      </c>
      <c r="G79" s="61">
        <v>0</v>
      </c>
    </row>
    <row r="80" spans="1:7" ht="15.75" hidden="1">
      <c r="A80" s="57" t="s">
        <v>210</v>
      </c>
      <c r="B80" s="52" t="s">
        <v>29</v>
      </c>
      <c r="C80" s="106" t="s">
        <v>158</v>
      </c>
      <c r="D80" s="106" t="s">
        <v>202</v>
      </c>
      <c r="E80" s="105" t="s">
        <v>211</v>
      </c>
      <c r="F80" s="105"/>
      <c r="G80" s="61">
        <f>G81</f>
        <v>0</v>
      </c>
    </row>
    <row r="81" spans="1:7" ht="15.75" hidden="1">
      <c r="A81" s="2" t="s">
        <v>205</v>
      </c>
      <c r="B81" s="52" t="s">
        <v>29</v>
      </c>
      <c r="C81" s="106" t="s">
        <v>158</v>
      </c>
      <c r="D81" s="106" t="s">
        <v>202</v>
      </c>
      <c r="E81" s="105" t="s">
        <v>211</v>
      </c>
      <c r="F81" s="105">
        <v>350</v>
      </c>
      <c r="G81" s="61">
        <v>0</v>
      </c>
    </row>
    <row r="82" spans="1:7" ht="15.75">
      <c r="A82" s="51" t="s">
        <v>6</v>
      </c>
      <c r="B82" s="52"/>
      <c r="C82" s="106" t="s">
        <v>185</v>
      </c>
      <c r="D82" s="106" t="s">
        <v>159</v>
      </c>
      <c r="E82" s="105"/>
      <c r="F82" s="105"/>
      <c r="G82" s="61">
        <f>G83</f>
        <v>80</v>
      </c>
    </row>
    <row r="83" spans="1:7" ht="15.75">
      <c r="A83" s="57" t="s">
        <v>210</v>
      </c>
      <c r="B83" s="52" t="s">
        <v>29</v>
      </c>
      <c r="C83" s="106" t="s">
        <v>185</v>
      </c>
      <c r="D83" s="106" t="s">
        <v>159</v>
      </c>
      <c r="E83" s="105" t="s">
        <v>211</v>
      </c>
      <c r="F83" s="105"/>
      <c r="G83" s="61">
        <f>G84</f>
        <v>80</v>
      </c>
    </row>
    <row r="84" spans="1:7" ht="31.5">
      <c r="A84" s="51" t="s">
        <v>169</v>
      </c>
      <c r="B84" s="52" t="s">
        <v>29</v>
      </c>
      <c r="C84" s="106" t="s">
        <v>185</v>
      </c>
      <c r="D84" s="106" t="s">
        <v>159</v>
      </c>
      <c r="E84" s="105" t="s">
        <v>211</v>
      </c>
      <c r="F84" s="105">
        <v>244</v>
      </c>
      <c r="G84" s="61">
        <v>80</v>
      </c>
    </row>
    <row r="85" spans="1:7" ht="15.75" hidden="1">
      <c r="A85" s="51" t="s">
        <v>2</v>
      </c>
      <c r="B85" s="52"/>
      <c r="C85" s="106" t="s">
        <v>158</v>
      </c>
      <c r="D85" s="106" t="s">
        <v>202</v>
      </c>
      <c r="E85" s="105"/>
      <c r="F85" s="105"/>
      <c r="G85" s="61">
        <f>G86+G88</f>
        <v>0</v>
      </c>
    </row>
    <row r="86" spans="1:7" ht="15.75" hidden="1">
      <c r="A86" s="57" t="s">
        <v>212</v>
      </c>
      <c r="B86" s="52" t="s">
        <v>29</v>
      </c>
      <c r="C86" s="106" t="s">
        <v>158</v>
      </c>
      <c r="D86" s="106" t="s">
        <v>202</v>
      </c>
      <c r="E86" s="105" t="s">
        <v>213</v>
      </c>
      <c r="F86" s="105"/>
      <c r="G86" s="61">
        <f>G87</f>
        <v>0</v>
      </c>
    </row>
    <row r="87" spans="1:7" ht="31.5" hidden="1">
      <c r="A87" s="51" t="s">
        <v>169</v>
      </c>
      <c r="B87" s="52" t="s">
        <v>29</v>
      </c>
      <c r="C87" s="106" t="s">
        <v>158</v>
      </c>
      <c r="D87" s="106" t="s">
        <v>202</v>
      </c>
      <c r="E87" s="105" t="s">
        <v>213</v>
      </c>
      <c r="F87" s="105">
        <v>244</v>
      </c>
      <c r="G87" s="61">
        <v>0</v>
      </c>
    </row>
    <row r="88" spans="1:7" ht="31.5" hidden="1">
      <c r="A88" s="57" t="s">
        <v>214</v>
      </c>
      <c r="B88" s="52" t="s">
        <v>29</v>
      </c>
      <c r="C88" s="106" t="s">
        <v>158</v>
      </c>
      <c r="D88" s="106" t="s">
        <v>202</v>
      </c>
      <c r="E88" s="105" t="s">
        <v>215</v>
      </c>
      <c r="F88" s="105"/>
      <c r="G88" s="61">
        <f>G89</f>
        <v>0</v>
      </c>
    </row>
    <row r="89" spans="1:7" ht="31.5" hidden="1">
      <c r="A89" s="51" t="s">
        <v>169</v>
      </c>
      <c r="B89" s="52" t="s">
        <v>29</v>
      </c>
      <c r="C89" s="106" t="s">
        <v>158</v>
      </c>
      <c r="D89" s="106" t="s">
        <v>202</v>
      </c>
      <c r="E89" s="105" t="s">
        <v>215</v>
      </c>
      <c r="F89" s="105">
        <v>244</v>
      </c>
      <c r="G89" s="61">
        <v>0</v>
      </c>
    </row>
    <row r="90" spans="1:7" ht="47.25">
      <c r="A90" s="58" t="s">
        <v>442</v>
      </c>
      <c r="B90" s="64" t="s">
        <v>29</v>
      </c>
      <c r="C90" s="128"/>
      <c r="D90" s="128"/>
      <c r="E90" s="124" t="s">
        <v>216</v>
      </c>
      <c r="F90" s="105"/>
      <c r="G90" s="174">
        <f>G91</f>
        <v>485</v>
      </c>
    </row>
    <row r="91" spans="1:7" ht="15.75">
      <c r="A91" s="9" t="s">
        <v>31</v>
      </c>
      <c r="B91" s="52" t="s">
        <v>29</v>
      </c>
      <c r="C91" s="106" t="s">
        <v>217</v>
      </c>
      <c r="D91" s="106" t="s">
        <v>185</v>
      </c>
      <c r="E91" s="103"/>
      <c r="F91" s="105"/>
      <c r="G91" s="61">
        <f>G92+G95+G97</f>
        <v>485</v>
      </c>
    </row>
    <row r="92" spans="1:7" ht="15.75">
      <c r="A92" s="57" t="s">
        <v>218</v>
      </c>
      <c r="B92" s="52" t="s">
        <v>29</v>
      </c>
      <c r="C92" s="106" t="s">
        <v>217</v>
      </c>
      <c r="D92" s="106" t="s">
        <v>185</v>
      </c>
      <c r="E92" s="105" t="s">
        <v>219</v>
      </c>
      <c r="F92" s="105"/>
      <c r="G92" s="61">
        <f>G93+G94</f>
        <v>420</v>
      </c>
    </row>
    <row r="93" spans="1:7" ht="31.5">
      <c r="A93" s="51" t="s">
        <v>169</v>
      </c>
      <c r="B93" s="52" t="s">
        <v>29</v>
      </c>
      <c r="C93" s="106" t="s">
        <v>217</v>
      </c>
      <c r="D93" s="106" t="s">
        <v>185</v>
      </c>
      <c r="E93" s="105" t="s">
        <v>219</v>
      </c>
      <c r="F93" s="105">
        <v>244</v>
      </c>
      <c r="G93" s="61">
        <v>420</v>
      </c>
    </row>
    <row r="94" spans="1:7" ht="15.75" hidden="1">
      <c r="A94" s="2" t="s">
        <v>220</v>
      </c>
      <c r="B94" s="52" t="s">
        <v>29</v>
      </c>
      <c r="C94" s="106" t="s">
        <v>217</v>
      </c>
      <c r="D94" s="106" t="s">
        <v>185</v>
      </c>
      <c r="E94" s="105" t="s">
        <v>219</v>
      </c>
      <c r="F94" s="105">
        <v>852</v>
      </c>
      <c r="G94" s="61">
        <v>0</v>
      </c>
    </row>
    <row r="95" spans="1:7" ht="15.75">
      <c r="A95" s="57" t="s">
        <v>221</v>
      </c>
      <c r="B95" s="52" t="s">
        <v>29</v>
      </c>
      <c r="C95" s="106" t="s">
        <v>217</v>
      </c>
      <c r="D95" s="106" t="s">
        <v>185</v>
      </c>
      <c r="E95" s="105" t="s">
        <v>222</v>
      </c>
      <c r="F95" s="105"/>
      <c r="G95" s="61">
        <f>G96</f>
        <v>20</v>
      </c>
    </row>
    <row r="96" spans="1:7" ht="31.5">
      <c r="A96" s="51" t="s">
        <v>169</v>
      </c>
      <c r="B96" s="52" t="s">
        <v>29</v>
      </c>
      <c r="C96" s="106" t="s">
        <v>217</v>
      </c>
      <c r="D96" s="106" t="s">
        <v>185</v>
      </c>
      <c r="E96" s="105" t="s">
        <v>222</v>
      </c>
      <c r="F96" s="105">
        <v>244</v>
      </c>
      <c r="G96" s="61">
        <v>20</v>
      </c>
    </row>
    <row r="97" spans="1:7" ht="31.5">
      <c r="A97" s="57" t="s">
        <v>756</v>
      </c>
      <c r="B97" s="52" t="s">
        <v>29</v>
      </c>
      <c r="C97" s="106" t="s">
        <v>217</v>
      </c>
      <c r="D97" s="106" t="s">
        <v>185</v>
      </c>
      <c r="E97" s="105" t="s">
        <v>223</v>
      </c>
      <c r="F97" s="105"/>
      <c r="G97" s="61">
        <f>G98</f>
        <v>45</v>
      </c>
    </row>
    <row r="98" spans="1:7" ht="31.5">
      <c r="A98" s="51" t="s">
        <v>169</v>
      </c>
      <c r="B98" s="52" t="s">
        <v>29</v>
      </c>
      <c r="C98" s="106" t="s">
        <v>217</v>
      </c>
      <c r="D98" s="106" t="s">
        <v>185</v>
      </c>
      <c r="E98" s="105" t="s">
        <v>223</v>
      </c>
      <c r="F98" s="105">
        <v>244</v>
      </c>
      <c r="G98" s="61">
        <v>45</v>
      </c>
    </row>
    <row r="99" spans="1:7" ht="47.25">
      <c r="A99" s="58" t="s">
        <v>224</v>
      </c>
      <c r="B99" s="52" t="s">
        <v>29</v>
      </c>
      <c r="C99" s="129"/>
      <c r="D99" s="129"/>
      <c r="E99" s="124" t="s">
        <v>225</v>
      </c>
      <c r="F99" s="124"/>
      <c r="G99" s="174">
        <f>G100</f>
        <v>989</v>
      </c>
    </row>
    <row r="100" spans="1:7" ht="15.75">
      <c r="A100" s="57" t="s">
        <v>28</v>
      </c>
      <c r="B100" s="52" t="s">
        <v>29</v>
      </c>
      <c r="C100" s="106" t="s">
        <v>226</v>
      </c>
      <c r="D100" s="106" t="s">
        <v>226</v>
      </c>
      <c r="E100" s="103"/>
      <c r="F100" s="103"/>
      <c r="G100" s="61">
        <f>G101+G103+G106+G109+G111</f>
        <v>989</v>
      </c>
    </row>
    <row r="101" spans="1:7" ht="31.5">
      <c r="A101" s="57" t="s">
        <v>227</v>
      </c>
      <c r="B101" s="52" t="s">
        <v>29</v>
      </c>
      <c r="C101" s="106" t="s">
        <v>226</v>
      </c>
      <c r="D101" s="106" t="s">
        <v>226</v>
      </c>
      <c r="E101" s="105" t="s">
        <v>228</v>
      </c>
      <c r="F101" s="105"/>
      <c r="G101" s="61">
        <f>G102</f>
        <v>40</v>
      </c>
    </row>
    <row r="102" spans="1:7" ht="31.5">
      <c r="A102" s="51" t="s">
        <v>169</v>
      </c>
      <c r="B102" s="52" t="s">
        <v>29</v>
      </c>
      <c r="C102" s="106" t="s">
        <v>226</v>
      </c>
      <c r="D102" s="106" t="s">
        <v>226</v>
      </c>
      <c r="E102" s="105" t="s">
        <v>228</v>
      </c>
      <c r="F102" s="105">
        <v>244</v>
      </c>
      <c r="G102" s="61">
        <v>40</v>
      </c>
    </row>
    <row r="103" spans="1:7" ht="47.25">
      <c r="A103" s="57" t="s">
        <v>229</v>
      </c>
      <c r="B103" s="52" t="s">
        <v>29</v>
      </c>
      <c r="C103" s="106" t="s">
        <v>226</v>
      </c>
      <c r="D103" s="106" t="s">
        <v>226</v>
      </c>
      <c r="E103" s="105" t="s">
        <v>230</v>
      </c>
      <c r="F103" s="105"/>
      <c r="G103" s="61">
        <f>G104+G105</f>
        <v>220</v>
      </c>
    </row>
    <row r="104" spans="1:7" ht="15.75" hidden="1">
      <c r="A104" s="2" t="s">
        <v>231</v>
      </c>
      <c r="B104" s="52" t="s">
        <v>29</v>
      </c>
      <c r="C104" s="106" t="s">
        <v>226</v>
      </c>
      <c r="D104" s="106" t="s">
        <v>226</v>
      </c>
      <c r="E104" s="105" t="s">
        <v>230</v>
      </c>
      <c r="F104" s="105">
        <v>111</v>
      </c>
      <c r="G104" s="61">
        <v>0</v>
      </c>
    </row>
    <row r="105" spans="1:7" ht="31.5">
      <c r="A105" s="51" t="s">
        <v>169</v>
      </c>
      <c r="B105" s="52" t="s">
        <v>29</v>
      </c>
      <c r="C105" s="106" t="s">
        <v>226</v>
      </c>
      <c r="D105" s="106" t="s">
        <v>226</v>
      </c>
      <c r="E105" s="105" t="s">
        <v>230</v>
      </c>
      <c r="F105" s="105">
        <v>244</v>
      </c>
      <c r="G105" s="61">
        <v>220</v>
      </c>
    </row>
    <row r="106" spans="1:7" ht="31.5">
      <c r="A106" s="57" t="s">
        <v>232</v>
      </c>
      <c r="B106" s="52" t="s">
        <v>29</v>
      </c>
      <c r="C106" s="106" t="s">
        <v>226</v>
      </c>
      <c r="D106" s="106" t="s">
        <v>226</v>
      </c>
      <c r="E106" s="105" t="s">
        <v>233</v>
      </c>
      <c r="F106" s="105"/>
      <c r="G106" s="61">
        <f>G107+G108</f>
        <v>297</v>
      </c>
    </row>
    <row r="107" spans="1:7" ht="15.75">
      <c r="A107" s="2" t="s">
        <v>205</v>
      </c>
      <c r="B107" s="52" t="s">
        <v>29</v>
      </c>
      <c r="C107" s="106" t="s">
        <v>226</v>
      </c>
      <c r="D107" s="106" t="s">
        <v>226</v>
      </c>
      <c r="E107" s="105" t="s">
        <v>233</v>
      </c>
      <c r="F107" s="105">
        <v>350</v>
      </c>
      <c r="G107" s="61">
        <v>42</v>
      </c>
    </row>
    <row r="108" spans="1:7" ht="31.5">
      <c r="A108" s="51" t="s">
        <v>169</v>
      </c>
      <c r="B108" s="52" t="s">
        <v>29</v>
      </c>
      <c r="C108" s="106" t="s">
        <v>226</v>
      </c>
      <c r="D108" s="106" t="s">
        <v>226</v>
      </c>
      <c r="E108" s="105" t="s">
        <v>233</v>
      </c>
      <c r="F108" s="105">
        <v>244</v>
      </c>
      <c r="G108" s="61">
        <v>255</v>
      </c>
    </row>
    <row r="109" spans="1:7" ht="15.75" hidden="1">
      <c r="A109" s="57" t="s">
        <v>234</v>
      </c>
      <c r="B109" s="52" t="s">
        <v>29</v>
      </c>
      <c r="C109" s="106" t="s">
        <v>226</v>
      </c>
      <c r="D109" s="106" t="s">
        <v>226</v>
      </c>
      <c r="E109" s="105" t="s">
        <v>235</v>
      </c>
      <c r="F109" s="105"/>
      <c r="G109" s="61">
        <f>G110</f>
        <v>0</v>
      </c>
    </row>
    <row r="110" spans="1:7" ht="31.5" hidden="1">
      <c r="A110" s="51" t="s">
        <v>169</v>
      </c>
      <c r="B110" s="52" t="s">
        <v>29</v>
      </c>
      <c r="C110" s="106" t="s">
        <v>226</v>
      </c>
      <c r="D110" s="106" t="s">
        <v>226</v>
      </c>
      <c r="E110" s="105" t="s">
        <v>235</v>
      </c>
      <c r="F110" s="105">
        <v>244</v>
      </c>
      <c r="G110" s="61">
        <v>0</v>
      </c>
    </row>
    <row r="111" spans="1:7" ht="31.5">
      <c r="A111" s="57" t="s">
        <v>236</v>
      </c>
      <c r="B111" s="52" t="s">
        <v>29</v>
      </c>
      <c r="C111" s="106" t="s">
        <v>226</v>
      </c>
      <c r="D111" s="106" t="s">
        <v>226</v>
      </c>
      <c r="E111" s="105" t="s">
        <v>237</v>
      </c>
      <c r="F111" s="105"/>
      <c r="G111" s="61">
        <f>G112</f>
        <v>432</v>
      </c>
    </row>
    <row r="112" spans="1:7" ht="31.5">
      <c r="A112" s="51" t="s">
        <v>169</v>
      </c>
      <c r="B112" s="52" t="s">
        <v>29</v>
      </c>
      <c r="C112" s="106" t="s">
        <v>226</v>
      </c>
      <c r="D112" s="106" t="s">
        <v>226</v>
      </c>
      <c r="E112" s="105" t="s">
        <v>237</v>
      </c>
      <c r="F112" s="105">
        <v>244</v>
      </c>
      <c r="G112" s="61">
        <v>432</v>
      </c>
    </row>
    <row r="113" spans="1:7" ht="57" customHeight="1">
      <c r="A113" s="58" t="s">
        <v>757</v>
      </c>
      <c r="B113" s="52" t="s">
        <v>29</v>
      </c>
      <c r="C113" s="129"/>
      <c r="D113" s="129"/>
      <c r="E113" s="124" t="s">
        <v>238</v>
      </c>
      <c r="F113" s="124"/>
      <c r="G113" s="174">
        <f>G114</f>
        <v>155</v>
      </c>
    </row>
    <row r="114" spans="1:7" ht="15.75">
      <c r="A114" s="57" t="s">
        <v>28</v>
      </c>
      <c r="B114" s="52" t="s">
        <v>29</v>
      </c>
      <c r="C114" s="106" t="s">
        <v>226</v>
      </c>
      <c r="D114" s="106" t="s">
        <v>226</v>
      </c>
      <c r="E114" s="103"/>
      <c r="F114" s="103"/>
      <c r="G114" s="61">
        <f>G115+G117+G119+G121+G123</f>
        <v>155</v>
      </c>
    </row>
    <row r="115" spans="1:7" ht="47.25">
      <c r="A115" s="57" t="s">
        <v>239</v>
      </c>
      <c r="B115" s="52" t="s">
        <v>29</v>
      </c>
      <c r="C115" s="106" t="s">
        <v>226</v>
      </c>
      <c r="D115" s="106" t="s">
        <v>226</v>
      </c>
      <c r="E115" s="105" t="s">
        <v>240</v>
      </c>
      <c r="F115" s="105"/>
      <c r="G115" s="61">
        <f>G116</f>
        <v>6</v>
      </c>
    </row>
    <row r="116" spans="1:7" ht="31.5">
      <c r="A116" s="51" t="s">
        <v>169</v>
      </c>
      <c r="B116" s="52" t="s">
        <v>29</v>
      </c>
      <c r="C116" s="106" t="s">
        <v>226</v>
      </c>
      <c r="D116" s="106" t="s">
        <v>226</v>
      </c>
      <c r="E116" s="105" t="s">
        <v>240</v>
      </c>
      <c r="F116" s="105">
        <v>244</v>
      </c>
      <c r="G116" s="61">
        <v>6</v>
      </c>
    </row>
    <row r="117" spans="1:7" ht="15.75">
      <c r="A117" s="57" t="s">
        <v>241</v>
      </c>
      <c r="B117" s="52" t="s">
        <v>29</v>
      </c>
      <c r="C117" s="106" t="s">
        <v>226</v>
      </c>
      <c r="D117" s="106" t="s">
        <v>226</v>
      </c>
      <c r="E117" s="105" t="s">
        <v>242</v>
      </c>
      <c r="F117" s="105"/>
      <c r="G117" s="61">
        <f>G118</f>
        <v>35</v>
      </c>
    </row>
    <row r="118" spans="1:7" ht="31.5">
      <c r="A118" s="51" t="s">
        <v>169</v>
      </c>
      <c r="B118" s="52" t="s">
        <v>29</v>
      </c>
      <c r="C118" s="106" t="s">
        <v>226</v>
      </c>
      <c r="D118" s="106" t="s">
        <v>226</v>
      </c>
      <c r="E118" s="105" t="s">
        <v>242</v>
      </c>
      <c r="F118" s="105">
        <v>244</v>
      </c>
      <c r="G118" s="61">
        <v>35</v>
      </c>
    </row>
    <row r="119" spans="1:7" ht="15.75">
      <c r="A119" s="57" t="s">
        <v>243</v>
      </c>
      <c r="B119" s="52" t="s">
        <v>29</v>
      </c>
      <c r="C119" s="106" t="s">
        <v>226</v>
      </c>
      <c r="D119" s="106" t="s">
        <v>226</v>
      </c>
      <c r="E119" s="105" t="s">
        <v>244</v>
      </c>
      <c r="F119" s="105"/>
      <c r="G119" s="61">
        <f>G120</f>
        <v>34</v>
      </c>
    </row>
    <row r="120" spans="1:7" ht="31.5">
      <c r="A120" s="51" t="s">
        <v>169</v>
      </c>
      <c r="B120" s="52" t="s">
        <v>29</v>
      </c>
      <c r="C120" s="106" t="s">
        <v>226</v>
      </c>
      <c r="D120" s="106" t="s">
        <v>226</v>
      </c>
      <c r="E120" s="105" t="s">
        <v>244</v>
      </c>
      <c r="F120" s="105">
        <v>244</v>
      </c>
      <c r="G120" s="61">
        <v>34</v>
      </c>
    </row>
    <row r="121" spans="1:7" ht="31.5" hidden="1">
      <c r="A121" s="57" t="s">
        <v>245</v>
      </c>
      <c r="B121" s="52" t="s">
        <v>29</v>
      </c>
      <c r="C121" s="106" t="s">
        <v>226</v>
      </c>
      <c r="D121" s="106" t="s">
        <v>226</v>
      </c>
      <c r="E121" s="105" t="s">
        <v>246</v>
      </c>
      <c r="F121" s="105"/>
      <c r="G121" s="61">
        <f>G122</f>
        <v>0</v>
      </c>
    </row>
    <row r="122" spans="1:7" ht="31.5" hidden="1">
      <c r="A122" s="51" t="s">
        <v>169</v>
      </c>
      <c r="B122" s="52" t="s">
        <v>29</v>
      </c>
      <c r="C122" s="106" t="s">
        <v>226</v>
      </c>
      <c r="D122" s="106" t="s">
        <v>226</v>
      </c>
      <c r="E122" s="105" t="s">
        <v>246</v>
      </c>
      <c r="F122" s="105">
        <v>244</v>
      </c>
      <c r="G122" s="61">
        <v>0</v>
      </c>
    </row>
    <row r="123" spans="1:7" ht="15.75">
      <c r="A123" s="57" t="s">
        <v>247</v>
      </c>
      <c r="B123" s="52" t="s">
        <v>29</v>
      </c>
      <c r="C123" s="106" t="s">
        <v>226</v>
      </c>
      <c r="D123" s="106" t="s">
        <v>226</v>
      </c>
      <c r="E123" s="105" t="s">
        <v>248</v>
      </c>
      <c r="F123" s="105"/>
      <c r="G123" s="61">
        <f>G124</f>
        <v>80</v>
      </c>
    </row>
    <row r="124" spans="1:7" ht="31.5">
      <c r="A124" s="51" t="s">
        <v>169</v>
      </c>
      <c r="B124" s="52" t="s">
        <v>29</v>
      </c>
      <c r="C124" s="106" t="s">
        <v>226</v>
      </c>
      <c r="D124" s="106" t="s">
        <v>226</v>
      </c>
      <c r="E124" s="105" t="s">
        <v>248</v>
      </c>
      <c r="F124" s="105">
        <v>244</v>
      </c>
      <c r="G124" s="61">
        <v>80</v>
      </c>
    </row>
    <row r="125" spans="1:7" ht="63">
      <c r="A125" s="58" t="s">
        <v>249</v>
      </c>
      <c r="B125" s="64" t="s">
        <v>29</v>
      </c>
      <c r="C125" s="128"/>
      <c r="D125" s="128"/>
      <c r="E125" s="124" t="s">
        <v>250</v>
      </c>
      <c r="F125" s="124"/>
      <c r="G125" s="174">
        <f>G126</f>
        <v>26.5</v>
      </c>
    </row>
    <row r="126" spans="1:7" ht="15.75">
      <c r="A126" s="11" t="s">
        <v>28</v>
      </c>
      <c r="B126" s="158" t="s">
        <v>29</v>
      </c>
      <c r="C126" s="159" t="s">
        <v>226</v>
      </c>
      <c r="D126" s="159" t="s">
        <v>226</v>
      </c>
      <c r="E126" s="160"/>
      <c r="F126" s="160"/>
      <c r="G126" s="175">
        <f>G127+G129+G131</f>
        <v>26.5</v>
      </c>
    </row>
    <row r="127" spans="1:7" ht="31.5">
      <c r="A127" s="57" t="s">
        <v>251</v>
      </c>
      <c r="B127" s="52" t="s">
        <v>29</v>
      </c>
      <c r="C127" s="106" t="s">
        <v>226</v>
      </c>
      <c r="D127" s="106" t="s">
        <v>226</v>
      </c>
      <c r="E127" s="105" t="s">
        <v>252</v>
      </c>
      <c r="F127" s="105"/>
      <c r="G127" s="61">
        <f>G128</f>
        <v>10</v>
      </c>
    </row>
    <row r="128" spans="1:7" ht="31.5">
      <c r="A128" s="51" t="s">
        <v>169</v>
      </c>
      <c r="B128" s="52" t="s">
        <v>29</v>
      </c>
      <c r="C128" s="106" t="s">
        <v>226</v>
      </c>
      <c r="D128" s="106" t="s">
        <v>226</v>
      </c>
      <c r="E128" s="105" t="s">
        <v>252</v>
      </c>
      <c r="F128" s="105">
        <v>244</v>
      </c>
      <c r="G128" s="61">
        <v>10</v>
      </c>
    </row>
    <row r="129" spans="1:7" ht="31.5">
      <c r="A129" s="57" t="s">
        <v>253</v>
      </c>
      <c r="B129" s="52" t="s">
        <v>29</v>
      </c>
      <c r="C129" s="106" t="s">
        <v>226</v>
      </c>
      <c r="D129" s="106" t="s">
        <v>226</v>
      </c>
      <c r="E129" s="105" t="s">
        <v>254</v>
      </c>
      <c r="F129" s="105"/>
      <c r="G129" s="61">
        <f>G130</f>
        <v>16.5</v>
      </c>
    </row>
    <row r="130" spans="1:7" ht="31.5">
      <c r="A130" s="51" t="s">
        <v>169</v>
      </c>
      <c r="B130" s="52" t="s">
        <v>29</v>
      </c>
      <c r="C130" s="106" t="s">
        <v>226</v>
      </c>
      <c r="D130" s="106" t="s">
        <v>226</v>
      </c>
      <c r="E130" s="105" t="s">
        <v>254</v>
      </c>
      <c r="F130" s="105">
        <v>244</v>
      </c>
      <c r="G130" s="61">
        <v>16.5</v>
      </c>
    </row>
    <row r="131" spans="1:7" ht="31.5" hidden="1">
      <c r="A131" s="57" t="s">
        <v>255</v>
      </c>
      <c r="B131" s="52" t="s">
        <v>29</v>
      </c>
      <c r="C131" s="106" t="s">
        <v>226</v>
      </c>
      <c r="D131" s="106" t="s">
        <v>226</v>
      </c>
      <c r="E131" s="105" t="s">
        <v>256</v>
      </c>
      <c r="F131" s="105"/>
      <c r="G131" s="61">
        <f>G132</f>
        <v>0</v>
      </c>
    </row>
    <row r="132" spans="1:7" ht="31.5" hidden="1">
      <c r="A132" s="51" t="s">
        <v>169</v>
      </c>
      <c r="B132" s="52" t="s">
        <v>29</v>
      </c>
      <c r="C132" s="106" t="s">
        <v>226</v>
      </c>
      <c r="D132" s="106" t="s">
        <v>226</v>
      </c>
      <c r="E132" s="105" t="s">
        <v>256</v>
      </c>
      <c r="F132" s="105">
        <v>244</v>
      </c>
      <c r="G132" s="61">
        <v>0</v>
      </c>
    </row>
    <row r="133" spans="1:7" ht="63">
      <c r="A133" s="58" t="s">
        <v>392</v>
      </c>
      <c r="B133" s="52" t="s">
        <v>29</v>
      </c>
      <c r="C133" s="129"/>
      <c r="D133" s="129"/>
      <c r="E133" s="124" t="s">
        <v>257</v>
      </c>
      <c r="F133" s="124"/>
      <c r="G133" s="174">
        <f>G134+G142</f>
        <v>345</v>
      </c>
    </row>
    <row r="134" spans="1:7" ht="15.75">
      <c r="A134" s="51" t="s">
        <v>2</v>
      </c>
      <c r="B134" s="52" t="s">
        <v>29</v>
      </c>
      <c r="C134" s="106" t="s">
        <v>158</v>
      </c>
      <c r="D134" s="106" t="s">
        <v>202</v>
      </c>
      <c r="E134" s="103"/>
      <c r="F134" s="103"/>
      <c r="G134" s="61">
        <f>G135+G137+G139</f>
        <v>345</v>
      </c>
    </row>
    <row r="135" spans="1:7" ht="31.5" hidden="1">
      <c r="A135" s="57" t="s">
        <v>258</v>
      </c>
      <c r="B135" s="52" t="s">
        <v>29</v>
      </c>
      <c r="C135" s="106" t="s">
        <v>158</v>
      </c>
      <c r="D135" s="106" t="s">
        <v>202</v>
      </c>
      <c r="E135" s="105" t="s">
        <v>259</v>
      </c>
      <c r="F135" s="105"/>
      <c r="G135" s="61">
        <f>G136</f>
        <v>0</v>
      </c>
    </row>
    <row r="136" spans="1:7" ht="31.5" hidden="1">
      <c r="A136" s="51" t="s">
        <v>169</v>
      </c>
      <c r="B136" s="52" t="s">
        <v>29</v>
      </c>
      <c r="C136" s="106" t="s">
        <v>158</v>
      </c>
      <c r="D136" s="106" t="s">
        <v>202</v>
      </c>
      <c r="E136" s="105" t="s">
        <v>259</v>
      </c>
      <c r="F136" s="105">
        <v>244</v>
      </c>
      <c r="G136" s="61">
        <v>0</v>
      </c>
    </row>
    <row r="137" spans="1:7" ht="15.75" hidden="1">
      <c r="A137" s="57" t="s">
        <v>260</v>
      </c>
      <c r="B137" s="52" t="s">
        <v>29</v>
      </c>
      <c r="C137" s="106" t="s">
        <v>158</v>
      </c>
      <c r="D137" s="106" t="s">
        <v>202</v>
      </c>
      <c r="E137" s="105" t="s">
        <v>261</v>
      </c>
      <c r="F137" s="105"/>
      <c r="G137" s="61">
        <f>G138</f>
        <v>0</v>
      </c>
    </row>
    <row r="138" spans="1:7" ht="15.75" hidden="1">
      <c r="A138" s="2" t="s">
        <v>205</v>
      </c>
      <c r="B138" s="52" t="s">
        <v>29</v>
      </c>
      <c r="C138" s="106" t="s">
        <v>158</v>
      </c>
      <c r="D138" s="106" t="s">
        <v>202</v>
      </c>
      <c r="E138" s="105" t="s">
        <v>261</v>
      </c>
      <c r="F138" s="105">
        <v>350</v>
      </c>
      <c r="G138" s="61">
        <v>0</v>
      </c>
    </row>
    <row r="139" spans="1:7" ht="15.75">
      <c r="A139" s="57" t="s">
        <v>262</v>
      </c>
      <c r="B139" s="52" t="s">
        <v>29</v>
      </c>
      <c r="C139" s="106" t="s">
        <v>158</v>
      </c>
      <c r="D139" s="106" t="s">
        <v>202</v>
      </c>
      <c r="E139" s="105" t="s">
        <v>263</v>
      </c>
      <c r="F139" s="105"/>
      <c r="G139" s="61">
        <f>G140+G141</f>
        <v>345</v>
      </c>
    </row>
    <row r="140" spans="1:7" ht="31.5">
      <c r="A140" s="51" t="s">
        <v>169</v>
      </c>
      <c r="B140" s="52" t="s">
        <v>29</v>
      </c>
      <c r="C140" s="106" t="s">
        <v>158</v>
      </c>
      <c r="D140" s="106" t="s">
        <v>202</v>
      </c>
      <c r="E140" s="105" t="s">
        <v>263</v>
      </c>
      <c r="F140" s="105">
        <v>244</v>
      </c>
      <c r="G140" s="61">
        <v>330</v>
      </c>
    </row>
    <row r="141" spans="1:7" ht="15.75">
      <c r="A141" s="2" t="s">
        <v>205</v>
      </c>
      <c r="B141" s="52" t="s">
        <v>29</v>
      </c>
      <c r="C141" s="106" t="s">
        <v>158</v>
      </c>
      <c r="D141" s="106" t="s">
        <v>202</v>
      </c>
      <c r="E141" s="105" t="s">
        <v>263</v>
      </c>
      <c r="F141" s="105">
        <v>350</v>
      </c>
      <c r="G141" s="61">
        <v>15</v>
      </c>
    </row>
    <row r="142" spans="1:7" ht="15.75" hidden="1">
      <c r="A142" s="51" t="s">
        <v>8</v>
      </c>
      <c r="B142" s="52"/>
      <c r="C142" s="106" t="s">
        <v>264</v>
      </c>
      <c r="D142" s="106" t="s">
        <v>159</v>
      </c>
      <c r="E142" s="105"/>
      <c r="F142" s="105"/>
      <c r="G142" s="61">
        <f>G143</f>
        <v>0</v>
      </c>
    </row>
    <row r="143" spans="1:7" ht="31.5" hidden="1">
      <c r="A143" s="57" t="s">
        <v>265</v>
      </c>
      <c r="B143" s="52" t="s">
        <v>29</v>
      </c>
      <c r="C143" s="106" t="s">
        <v>264</v>
      </c>
      <c r="D143" s="106" t="s">
        <v>159</v>
      </c>
      <c r="E143" s="105" t="s">
        <v>266</v>
      </c>
      <c r="F143" s="105"/>
      <c r="G143" s="61">
        <f>G144</f>
        <v>0</v>
      </c>
    </row>
    <row r="144" spans="1:7" ht="31.5" hidden="1">
      <c r="A144" s="51" t="s">
        <v>169</v>
      </c>
      <c r="B144" s="52" t="s">
        <v>29</v>
      </c>
      <c r="C144" s="106" t="s">
        <v>264</v>
      </c>
      <c r="D144" s="106" t="s">
        <v>159</v>
      </c>
      <c r="E144" s="105" t="s">
        <v>266</v>
      </c>
      <c r="F144" s="105">
        <v>244</v>
      </c>
      <c r="G144" s="61">
        <v>0</v>
      </c>
    </row>
    <row r="145" spans="1:7" ht="30">
      <c r="A145" s="68" t="s">
        <v>267</v>
      </c>
      <c r="B145" s="52" t="s">
        <v>29</v>
      </c>
      <c r="C145" s="129"/>
      <c r="D145" s="129"/>
      <c r="E145" s="119" t="s">
        <v>268</v>
      </c>
      <c r="F145" s="119"/>
      <c r="G145" s="61">
        <f>G146+G161+G172</f>
        <v>26483.500000000004</v>
      </c>
    </row>
    <row r="146" spans="1:7" ht="15.75">
      <c r="A146" s="69" t="s">
        <v>269</v>
      </c>
      <c r="B146" s="52" t="s">
        <v>29</v>
      </c>
      <c r="C146" s="129"/>
      <c r="D146" s="129"/>
      <c r="E146" s="130" t="s">
        <v>270</v>
      </c>
      <c r="F146" s="118"/>
      <c r="G146" s="61">
        <f>G147</f>
        <v>26153.100000000002</v>
      </c>
    </row>
    <row r="147" spans="1:7" ht="15.75">
      <c r="A147" s="2" t="s">
        <v>7</v>
      </c>
      <c r="B147" s="52" t="s">
        <v>29</v>
      </c>
      <c r="C147" s="106" t="s">
        <v>271</v>
      </c>
      <c r="D147" s="106" t="s">
        <v>158</v>
      </c>
      <c r="E147" s="118"/>
      <c r="F147" s="118"/>
      <c r="G147" s="174">
        <f>G148+G153+G156+G159</f>
        <v>26153.100000000002</v>
      </c>
    </row>
    <row r="148" spans="1:7" ht="30">
      <c r="A148" s="62" t="s">
        <v>272</v>
      </c>
      <c r="B148" s="52" t="s">
        <v>29</v>
      </c>
      <c r="C148" s="106" t="s">
        <v>271</v>
      </c>
      <c r="D148" s="106" t="s">
        <v>158</v>
      </c>
      <c r="E148" s="105" t="s">
        <v>273</v>
      </c>
      <c r="F148" s="119"/>
      <c r="G148" s="61">
        <f>G149+G150+G151+G152</f>
        <v>24556.9</v>
      </c>
    </row>
    <row r="149" spans="1:7" ht="31.5">
      <c r="A149" s="51" t="s">
        <v>196</v>
      </c>
      <c r="B149" s="52" t="s">
        <v>29</v>
      </c>
      <c r="C149" s="106" t="s">
        <v>271</v>
      </c>
      <c r="D149" s="106" t="s">
        <v>158</v>
      </c>
      <c r="E149" s="105" t="s">
        <v>273</v>
      </c>
      <c r="F149" s="83">
        <v>111</v>
      </c>
      <c r="G149" s="61">
        <v>18105.2</v>
      </c>
    </row>
    <row r="150" spans="1:7" ht="15.75">
      <c r="A150" s="2" t="s">
        <v>197</v>
      </c>
      <c r="B150" s="52" t="s">
        <v>29</v>
      </c>
      <c r="C150" s="106" t="s">
        <v>271</v>
      </c>
      <c r="D150" s="106" t="s">
        <v>158</v>
      </c>
      <c r="E150" s="105" t="s">
        <v>273</v>
      </c>
      <c r="F150" s="83">
        <v>112</v>
      </c>
      <c r="G150" s="61">
        <v>45</v>
      </c>
    </row>
    <row r="151" spans="1:7" ht="31.5">
      <c r="A151" s="51" t="s">
        <v>168</v>
      </c>
      <c r="B151" s="52" t="s">
        <v>29</v>
      </c>
      <c r="C151" s="106" t="s">
        <v>271</v>
      </c>
      <c r="D151" s="106" t="s">
        <v>158</v>
      </c>
      <c r="E151" s="105" t="s">
        <v>273</v>
      </c>
      <c r="F151" s="83">
        <v>242</v>
      </c>
      <c r="G151" s="61">
        <v>431.3</v>
      </c>
    </row>
    <row r="152" spans="1:7" ht="31.5">
      <c r="A152" s="51" t="s">
        <v>169</v>
      </c>
      <c r="B152" s="52" t="s">
        <v>29</v>
      </c>
      <c r="C152" s="106" t="s">
        <v>271</v>
      </c>
      <c r="D152" s="106" t="s">
        <v>158</v>
      </c>
      <c r="E152" s="105" t="s">
        <v>273</v>
      </c>
      <c r="F152" s="83">
        <v>244</v>
      </c>
      <c r="G152" s="61">
        <v>5975.4</v>
      </c>
    </row>
    <row r="153" spans="1:7" ht="31.5">
      <c r="A153" s="63" t="s">
        <v>276</v>
      </c>
      <c r="B153" s="52" t="s">
        <v>29</v>
      </c>
      <c r="C153" s="106" t="s">
        <v>271</v>
      </c>
      <c r="D153" s="106" t="s">
        <v>158</v>
      </c>
      <c r="E153" s="112" t="s">
        <v>277</v>
      </c>
      <c r="F153" s="112"/>
      <c r="G153" s="61">
        <f>G155+G154</f>
        <v>570</v>
      </c>
    </row>
    <row r="154" spans="1:7" ht="15.75">
      <c r="A154" s="2" t="s">
        <v>197</v>
      </c>
      <c r="B154" s="52" t="s">
        <v>29</v>
      </c>
      <c r="C154" s="106" t="s">
        <v>271</v>
      </c>
      <c r="D154" s="106" t="s">
        <v>158</v>
      </c>
      <c r="E154" s="112" t="s">
        <v>277</v>
      </c>
      <c r="F154" s="112">
        <v>112</v>
      </c>
      <c r="G154" s="61">
        <v>10</v>
      </c>
    </row>
    <row r="155" spans="1:7" ht="31.5">
      <c r="A155" s="51" t="s">
        <v>169</v>
      </c>
      <c r="B155" s="52" t="s">
        <v>29</v>
      </c>
      <c r="C155" s="106" t="s">
        <v>271</v>
      </c>
      <c r="D155" s="106" t="s">
        <v>158</v>
      </c>
      <c r="E155" s="112" t="s">
        <v>277</v>
      </c>
      <c r="F155" s="112">
        <v>244</v>
      </c>
      <c r="G155" s="61">
        <v>560</v>
      </c>
    </row>
    <row r="156" spans="1:7" ht="31.5">
      <c r="A156" s="63" t="s">
        <v>278</v>
      </c>
      <c r="B156" s="52" t="s">
        <v>29</v>
      </c>
      <c r="C156" s="106" t="s">
        <v>271</v>
      </c>
      <c r="D156" s="106" t="s">
        <v>158</v>
      </c>
      <c r="E156" s="112" t="s">
        <v>279</v>
      </c>
      <c r="F156" s="112"/>
      <c r="G156" s="61">
        <f>G157+G158</f>
        <v>241.5</v>
      </c>
    </row>
    <row r="157" spans="1:7" ht="31.5">
      <c r="A157" s="51" t="s">
        <v>168</v>
      </c>
      <c r="B157" s="52" t="s">
        <v>29</v>
      </c>
      <c r="C157" s="106" t="s">
        <v>271</v>
      </c>
      <c r="D157" s="106" t="s">
        <v>158</v>
      </c>
      <c r="E157" s="112" t="s">
        <v>279</v>
      </c>
      <c r="F157" s="112">
        <v>242</v>
      </c>
      <c r="G157" s="61">
        <v>241.5</v>
      </c>
    </row>
    <row r="158" spans="1:7" ht="31.5" hidden="1">
      <c r="A158" s="51" t="s">
        <v>169</v>
      </c>
      <c r="B158" s="52" t="s">
        <v>29</v>
      </c>
      <c r="C158" s="106" t="s">
        <v>271</v>
      </c>
      <c r="D158" s="106" t="s">
        <v>158</v>
      </c>
      <c r="E158" s="112" t="s">
        <v>279</v>
      </c>
      <c r="F158" s="112">
        <v>244</v>
      </c>
      <c r="G158" s="61">
        <v>0</v>
      </c>
    </row>
    <row r="159" spans="1:7" ht="30.75" customHeight="1">
      <c r="A159" s="63" t="s">
        <v>282</v>
      </c>
      <c r="B159" s="52" t="s">
        <v>29</v>
      </c>
      <c r="C159" s="106" t="s">
        <v>271</v>
      </c>
      <c r="D159" s="106" t="s">
        <v>158</v>
      </c>
      <c r="E159" s="112" t="s">
        <v>283</v>
      </c>
      <c r="F159" s="112"/>
      <c r="G159" s="61">
        <f>G160</f>
        <v>784.7</v>
      </c>
    </row>
    <row r="160" spans="1:7" ht="31.5">
      <c r="A160" s="2" t="s">
        <v>187</v>
      </c>
      <c r="B160" s="52" t="s">
        <v>29</v>
      </c>
      <c r="C160" s="106" t="s">
        <v>271</v>
      </c>
      <c r="D160" s="106" t="s">
        <v>158</v>
      </c>
      <c r="E160" s="112" t="s">
        <v>283</v>
      </c>
      <c r="F160" s="112">
        <v>243</v>
      </c>
      <c r="G160" s="61">
        <v>784.7</v>
      </c>
    </row>
    <row r="161" spans="1:7" ht="47.25">
      <c r="A161" s="58" t="s">
        <v>284</v>
      </c>
      <c r="B161" s="52" t="s">
        <v>29</v>
      </c>
      <c r="C161" s="106"/>
      <c r="D161" s="106"/>
      <c r="E161" s="124" t="s">
        <v>285</v>
      </c>
      <c r="F161" s="124"/>
      <c r="G161" s="174">
        <f>G162</f>
        <v>122.5</v>
      </c>
    </row>
    <row r="162" spans="1:7" ht="15.75">
      <c r="A162" s="2" t="s">
        <v>7</v>
      </c>
      <c r="B162" s="52" t="s">
        <v>29</v>
      </c>
      <c r="C162" s="106" t="s">
        <v>271</v>
      </c>
      <c r="D162" s="106" t="s">
        <v>158</v>
      </c>
      <c r="E162" s="105"/>
      <c r="F162" s="105"/>
      <c r="G162" s="61">
        <f>G163+G167+G169</f>
        <v>122.5</v>
      </c>
    </row>
    <row r="163" spans="1:7" ht="15.75">
      <c r="A163" s="57" t="s">
        <v>286</v>
      </c>
      <c r="B163" s="52" t="s">
        <v>29</v>
      </c>
      <c r="C163" s="106" t="s">
        <v>271</v>
      </c>
      <c r="D163" s="106" t="s">
        <v>158</v>
      </c>
      <c r="E163" s="105" t="s">
        <v>287</v>
      </c>
      <c r="F163" s="105"/>
      <c r="G163" s="61">
        <f>G164+G165+G166</f>
        <v>61.6</v>
      </c>
    </row>
    <row r="164" spans="1:7" ht="15.75">
      <c r="A164" s="2" t="s">
        <v>197</v>
      </c>
      <c r="B164" s="52" t="s">
        <v>29</v>
      </c>
      <c r="C164" s="106" t="s">
        <v>271</v>
      </c>
      <c r="D164" s="106" t="s">
        <v>158</v>
      </c>
      <c r="E164" s="105" t="s">
        <v>287</v>
      </c>
      <c r="F164" s="105">
        <v>112</v>
      </c>
      <c r="G164" s="61">
        <v>5</v>
      </c>
    </row>
    <row r="165" spans="1:7" ht="31.5">
      <c r="A165" s="51" t="s">
        <v>168</v>
      </c>
      <c r="B165" s="52" t="s">
        <v>29</v>
      </c>
      <c r="C165" s="106" t="s">
        <v>271</v>
      </c>
      <c r="D165" s="106" t="s">
        <v>158</v>
      </c>
      <c r="E165" s="105" t="s">
        <v>287</v>
      </c>
      <c r="F165" s="105">
        <v>242</v>
      </c>
      <c r="G165" s="61">
        <v>34</v>
      </c>
    </row>
    <row r="166" spans="1:7" ht="31.5">
      <c r="A166" s="51" t="s">
        <v>169</v>
      </c>
      <c r="B166" s="52" t="s">
        <v>29</v>
      </c>
      <c r="C166" s="106" t="s">
        <v>271</v>
      </c>
      <c r="D166" s="106" t="s">
        <v>158</v>
      </c>
      <c r="E166" s="105" t="s">
        <v>287</v>
      </c>
      <c r="F166" s="119">
        <v>244</v>
      </c>
      <c r="G166" s="61">
        <v>22.6</v>
      </c>
    </row>
    <row r="167" spans="1:7" ht="15.75">
      <c r="A167" s="57" t="s">
        <v>288</v>
      </c>
      <c r="B167" s="52" t="s">
        <v>29</v>
      </c>
      <c r="C167" s="106" t="s">
        <v>271</v>
      </c>
      <c r="D167" s="106" t="s">
        <v>158</v>
      </c>
      <c r="E167" s="105" t="s">
        <v>289</v>
      </c>
      <c r="F167" s="105"/>
      <c r="G167" s="61">
        <f>G168</f>
        <v>20</v>
      </c>
    </row>
    <row r="168" spans="1:7" ht="31.5">
      <c r="A168" s="51" t="s">
        <v>169</v>
      </c>
      <c r="B168" s="52" t="s">
        <v>29</v>
      </c>
      <c r="C168" s="106" t="s">
        <v>271</v>
      </c>
      <c r="D168" s="106" t="s">
        <v>158</v>
      </c>
      <c r="E168" s="105" t="s">
        <v>289</v>
      </c>
      <c r="F168" s="119">
        <v>244</v>
      </c>
      <c r="G168" s="61">
        <v>20</v>
      </c>
    </row>
    <row r="169" spans="1:7" ht="15.75">
      <c r="A169" s="50" t="s">
        <v>198</v>
      </c>
      <c r="B169" s="52" t="s">
        <v>29</v>
      </c>
      <c r="C169" s="106" t="s">
        <v>271</v>
      </c>
      <c r="D169" s="106" t="s">
        <v>158</v>
      </c>
      <c r="E169" s="105" t="s">
        <v>290</v>
      </c>
      <c r="F169" s="105"/>
      <c r="G169" s="61">
        <f>G170+G171</f>
        <v>40.900000000000006</v>
      </c>
    </row>
    <row r="170" spans="1:7" ht="31.5">
      <c r="A170" s="51" t="s">
        <v>168</v>
      </c>
      <c r="B170" s="52" t="s">
        <v>29</v>
      </c>
      <c r="C170" s="106" t="s">
        <v>271</v>
      </c>
      <c r="D170" s="106" t="s">
        <v>158</v>
      </c>
      <c r="E170" s="105" t="s">
        <v>290</v>
      </c>
      <c r="F170" s="105">
        <v>242</v>
      </c>
      <c r="G170" s="61">
        <v>35.2</v>
      </c>
    </row>
    <row r="171" spans="1:7" ht="31.5">
      <c r="A171" s="51" t="s">
        <v>169</v>
      </c>
      <c r="B171" s="52" t="s">
        <v>29</v>
      </c>
      <c r="C171" s="106" t="s">
        <v>271</v>
      </c>
      <c r="D171" s="106" t="s">
        <v>158</v>
      </c>
      <c r="E171" s="105" t="s">
        <v>290</v>
      </c>
      <c r="F171" s="119">
        <v>244</v>
      </c>
      <c r="G171" s="61">
        <v>5.7</v>
      </c>
    </row>
    <row r="172" spans="1:7" ht="47.25">
      <c r="A172" s="58" t="s">
        <v>291</v>
      </c>
      <c r="B172" s="52" t="s">
        <v>29</v>
      </c>
      <c r="C172" s="106"/>
      <c r="D172" s="106"/>
      <c r="E172" s="124" t="s">
        <v>292</v>
      </c>
      <c r="F172" s="124"/>
      <c r="G172" s="174">
        <f>G173</f>
        <v>207.9</v>
      </c>
    </row>
    <row r="173" spans="1:7" ht="15.75">
      <c r="A173" s="2" t="s">
        <v>7</v>
      </c>
      <c r="B173" s="52" t="s">
        <v>29</v>
      </c>
      <c r="C173" s="106" t="s">
        <v>271</v>
      </c>
      <c r="D173" s="106" t="s">
        <v>158</v>
      </c>
      <c r="E173" s="105"/>
      <c r="F173" s="105"/>
      <c r="G173" s="61">
        <f>G174+G178+G180</f>
        <v>207.9</v>
      </c>
    </row>
    <row r="174" spans="1:7" ht="15.75">
      <c r="A174" s="50" t="s">
        <v>293</v>
      </c>
      <c r="B174" s="52" t="s">
        <v>29</v>
      </c>
      <c r="C174" s="106" t="s">
        <v>271</v>
      </c>
      <c r="D174" s="106" t="s">
        <v>158</v>
      </c>
      <c r="E174" s="105" t="s">
        <v>294</v>
      </c>
      <c r="F174" s="105"/>
      <c r="G174" s="61">
        <f>G175+G176+G177</f>
        <v>71.9</v>
      </c>
    </row>
    <row r="175" spans="1:7" ht="15.75">
      <c r="A175" s="2" t="s">
        <v>197</v>
      </c>
      <c r="B175" s="52" t="s">
        <v>29</v>
      </c>
      <c r="C175" s="106" t="s">
        <v>271</v>
      </c>
      <c r="D175" s="106" t="s">
        <v>158</v>
      </c>
      <c r="E175" s="105" t="s">
        <v>294</v>
      </c>
      <c r="F175" s="105">
        <v>112</v>
      </c>
      <c r="G175" s="61">
        <v>12</v>
      </c>
    </row>
    <row r="176" spans="1:7" ht="31.5">
      <c r="A176" s="51" t="s">
        <v>168</v>
      </c>
      <c r="B176" s="52" t="s">
        <v>29</v>
      </c>
      <c r="C176" s="106" t="s">
        <v>271</v>
      </c>
      <c r="D176" s="106" t="s">
        <v>158</v>
      </c>
      <c r="E176" s="105" t="s">
        <v>294</v>
      </c>
      <c r="F176" s="105">
        <v>242</v>
      </c>
      <c r="G176" s="61">
        <v>17.8</v>
      </c>
    </row>
    <row r="177" spans="1:7" ht="31.5">
      <c r="A177" s="51" t="s">
        <v>169</v>
      </c>
      <c r="B177" s="52" t="s">
        <v>29</v>
      </c>
      <c r="C177" s="106" t="s">
        <v>271</v>
      </c>
      <c r="D177" s="106" t="s">
        <v>158</v>
      </c>
      <c r="E177" s="105" t="s">
        <v>294</v>
      </c>
      <c r="F177" s="105">
        <v>244</v>
      </c>
      <c r="G177" s="61">
        <v>42.1</v>
      </c>
    </row>
    <row r="178" spans="1:7" ht="15.75">
      <c r="A178" s="50" t="s">
        <v>295</v>
      </c>
      <c r="B178" s="52" t="s">
        <v>29</v>
      </c>
      <c r="C178" s="106" t="s">
        <v>271</v>
      </c>
      <c r="D178" s="106" t="s">
        <v>158</v>
      </c>
      <c r="E178" s="105" t="s">
        <v>296</v>
      </c>
      <c r="F178" s="105"/>
      <c r="G178" s="61">
        <f>G179</f>
        <v>18</v>
      </c>
    </row>
    <row r="179" spans="1:7" ht="31.5">
      <c r="A179" s="51" t="s">
        <v>169</v>
      </c>
      <c r="B179" s="52" t="s">
        <v>29</v>
      </c>
      <c r="C179" s="106" t="s">
        <v>271</v>
      </c>
      <c r="D179" s="106" t="s">
        <v>158</v>
      </c>
      <c r="E179" s="105" t="s">
        <v>296</v>
      </c>
      <c r="F179" s="105">
        <v>244</v>
      </c>
      <c r="G179" s="61">
        <v>18</v>
      </c>
    </row>
    <row r="180" spans="1:7" ht="31.5">
      <c r="A180" s="57" t="s">
        <v>278</v>
      </c>
      <c r="B180" s="52" t="s">
        <v>29</v>
      </c>
      <c r="C180" s="106" t="s">
        <v>271</v>
      </c>
      <c r="D180" s="106" t="s">
        <v>158</v>
      </c>
      <c r="E180" s="105" t="s">
        <v>297</v>
      </c>
      <c r="F180" s="105"/>
      <c r="G180" s="61">
        <f>G181+G182</f>
        <v>118</v>
      </c>
    </row>
    <row r="181" spans="1:7" ht="31.5">
      <c r="A181" s="51" t="s">
        <v>168</v>
      </c>
      <c r="B181" s="52" t="s">
        <v>29</v>
      </c>
      <c r="C181" s="106" t="s">
        <v>271</v>
      </c>
      <c r="D181" s="106" t="s">
        <v>158</v>
      </c>
      <c r="E181" s="105" t="s">
        <v>297</v>
      </c>
      <c r="F181" s="105">
        <v>242</v>
      </c>
      <c r="G181" s="61">
        <v>76</v>
      </c>
    </row>
    <row r="182" spans="1:7" ht="31.5">
      <c r="A182" s="51" t="s">
        <v>169</v>
      </c>
      <c r="B182" s="52" t="s">
        <v>29</v>
      </c>
      <c r="C182" s="106" t="s">
        <v>271</v>
      </c>
      <c r="D182" s="106" t="s">
        <v>158</v>
      </c>
      <c r="E182" s="105" t="s">
        <v>297</v>
      </c>
      <c r="F182" s="105">
        <v>244</v>
      </c>
      <c r="G182" s="61">
        <v>42</v>
      </c>
    </row>
    <row r="183" spans="1:7" ht="63">
      <c r="A183" s="72" t="s">
        <v>436</v>
      </c>
      <c r="B183" s="52" t="s">
        <v>29</v>
      </c>
      <c r="C183" s="131"/>
      <c r="D183" s="131"/>
      <c r="E183" s="105" t="s">
        <v>298</v>
      </c>
      <c r="F183" s="105"/>
      <c r="G183" s="61">
        <f>G184+G187+G190</f>
        <v>908.5</v>
      </c>
    </row>
    <row r="184" spans="1:7" ht="31.5">
      <c r="A184" s="74" t="s">
        <v>26</v>
      </c>
      <c r="B184" s="52" t="s">
        <v>29</v>
      </c>
      <c r="C184" s="106" t="s">
        <v>159</v>
      </c>
      <c r="D184" s="106" t="s">
        <v>299</v>
      </c>
      <c r="E184" s="101"/>
      <c r="F184" s="101"/>
      <c r="G184" s="61">
        <f>G185</f>
        <v>233.5</v>
      </c>
    </row>
    <row r="185" spans="1:7" ht="31.5">
      <c r="A185" s="72" t="s">
        <v>300</v>
      </c>
      <c r="B185" s="52" t="s">
        <v>29</v>
      </c>
      <c r="C185" s="106" t="s">
        <v>159</v>
      </c>
      <c r="D185" s="106" t="s">
        <v>299</v>
      </c>
      <c r="E185" s="105" t="s">
        <v>301</v>
      </c>
      <c r="F185" s="105"/>
      <c r="G185" s="61">
        <f>G186</f>
        <v>233.5</v>
      </c>
    </row>
    <row r="186" spans="1:7" ht="31.5">
      <c r="A186" s="51" t="s">
        <v>169</v>
      </c>
      <c r="B186" s="52" t="s">
        <v>29</v>
      </c>
      <c r="C186" s="106" t="s">
        <v>159</v>
      </c>
      <c r="D186" s="106" t="s">
        <v>299</v>
      </c>
      <c r="E186" s="105" t="s">
        <v>301</v>
      </c>
      <c r="F186" s="105">
        <v>244</v>
      </c>
      <c r="G186" s="61">
        <v>233.5</v>
      </c>
    </row>
    <row r="187" spans="1:7" ht="15.75">
      <c r="A187" s="51" t="s">
        <v>2</v>
      </c>
      <c r="B187" s="52" t="s">
        <v>29</v>
      </c>
      <c r="C187" s="106" t="s">
        <v>158</v>
      </c>
      <c r="D187" s="106" t="s">
        <v>202</v>
      </c>
      <c r="E187" s="105"/>
      <c r="F187" s="105"/>
      <c r="G187" s="61">
        <f>G188</f>
        <v>100</v>
      </c>
    </row>
    <row r="188" spans="1:7" ht="31.5">
      <c r="A188" s="72" t="s">
        <v>300</v>
      </c>
      <c r="B188" s="52" t="s">
        <v>29</v>
      </c>
      <c r="C188" s="106" t="s">
        <v>158</v>
      </c>
      <c r="D188" s="106" t="s">
        <v>202</v>
      </c>
      <c r="E188" s="105" t="s">
        <v>301</v>
      </c>
      <c r="F188" s="105"/>
      <c r="G188" s="61">
        <f>G189</f>
        <v>100</v>
      </c>
    </row>
    <row r="189" spans="1:7" ht="31.5">
      <c r="A189" s="51" t="s">
        <v>169</v>
      </c>
      <c r="B189" s="52" t="s">
        <v>29</v>
      </c>
      <c r="C189" s="106" t="s">
        <v>158</v>
      </c>
      <c r="D189" s="106" t="s">
        <v>202</v>
      </c>
      <c r="E189" s="105" t="s">
        <v>301</v>
      </c>
      <c r="F189" s="105">
        <v>244</v>
      </c>
      <c r="G189" s="61">
        <v>100</v>
      </c>
    </row>
    <row r="190" spans="1:7" ht="31.5">
      <c r="A190" s="74" t="s">
        <v>26</v>
      </c>
      <c r="B190" s="52" t="s">
        <v>29</v>
      </c>
      <c r="C190" s="106" t="s">
        <v>159</v>
      </c>
      <c r="D190" s="106" t="s">
        <v>299</v>
      </c>
      <c r="E190" s="105"/>
      <c r="F190" s="105"/>
      <c r="G190" s="61">
        <f>G191+G193+G195</f>
        <v>575</v>
      </c>
    </row>
    <row r="191" spans="1:7" ht="15.75">
      <c r="A191" s="72" t="s">
        <v>302</v>
      </c>
      <c r="B191" s="52" t="s">
        <v>29</v>
      </c>
      <c r="C191" s="106" t="s">
        <v>159</v>
      </c>
      <c r="D191" s="106" t="s">
        <v>299</v>
      </c>
      <c r="E191" s="105" t="s">
        <v>303</v>
      </c>
      <c r="F191" s="105"/>
      <c r="G191" s="61">
        <f>G192</f>
        <v>310</v>
      </c>
    </row>
    <row r="192" spans="1:7" ht="31.5">
      <c r="A192" s="51" t="s">
        <v>169</v>
      </c>
      <c r="B192" s="52" t="s">
        <v>29</v>
      </c>
      <c r="C192" s="106" t="s">
        <v>159</v>
      </c>
      <c r="D192" s="106" t="s">
        <v>299</v>
      </c>
      <c r="E192" s="105" t="s">
        <v>303</v>
      </c>
      <c r="F192" s="105">
        <v>244</v>
      </c>
      <c r="G192" s="61">
        <v>310</v>
      </c>
    </row>
    <row r="193" spans="1:7" ht="15.75">
      <c r="A193" s="72" t="s">
        <v>304</v>
      </c>
      <c r="B193" s="52" t="s">
        <v>29</v>
      </c>
      <c r="C193" s="106" t="s">
        <v>159</v>
      </c>
      <c r="D193" s="106" t="s">
        <v>299</v>
      </c>
      <c r="E193" s="105" t="s">
        <v>305</v>
      </c>
      <c r="F193" s="105"/>
      <c r="G193" s="61">
        <f>G194</f>
        <v>75</v>
      </c>
    </row>
    <row r="194" spans="1:7" ht="31.5">
      <c r="A194" s="51" t="s">
        <v>169</v>
      </c>
      <c r="B194" s="52" t="s">
        <v>29</v>
      </c>
      <c r="C194" s="106" t="s">
        <v>159</v>
      </c>
      <c r="D194" s="106" t="s">
        <v>299</v>
      </c>
      <c r="E194" s="105" t="s">
        <v>305</v>
      </c>
      <c r="F194" s="105">
        <v>244</v>
      </c>
      <c r="G194" s="61">
        <v>75</v>
      </c>
    </row>
    <row r="195" spans="1:7" ht="15.75">
      <c r="A195" s="72" t="s">
        <v>306</v>
      </c>
      <c r="B195" s="52" t="s">
        <v>29</v>
      </c>
      <c r="C195" s="106" t="s">
        <v>159</v>
      </c>
      <c r="D195" s="106" t="s">
        <v>299</v>
      </c>
      <c r="E195" s="105" t="s">
        <v>307</v>
      </c>
      <c r="F195" s="105"/>
      <c r="G195" s="61">
        <f>G196</f>
        <v>190</v>
      </c>
    </row>
    <row r="196" spans="1:7" ht="31.5">
      <c r="A196" s="51" t="s">
        <v>169</v>
      </c>
      <c r="B196" s="52" t="s">
        <v>29</v>
      </c>
      <c r="C196" s="106" t="s">
        <v>159</v>
      </c>
      <c r="D196" s="106" t="s">
        <v>299</v>
      </c>
      <c r="E196" s="105" t="s">
        <v>307</v>
      </c>
      <c r="F196" s="105">
        <v>244</v>
      </c>
      <c r="G196" s="61">
        <v>190</v>
      </c>
    </row>
    <row r="197" spans="1:7" ht="47.25">
      <c r="A197" s="57" t="s">
        <v>434</v>
      </c>
      <c r="B197" s="52" t="s">
        <v>29</v>
      </c>
      <c r="C197" s="106"/>
      <c r="D197" s="106"/>
      <c r="E197" s="105" t="s">
        <v>308</v>
      </c>
      <c r="F197" s="105"/>
      <c r="G197" s="61">
        <f>G198+G201+G206</f>
        <v>14198</v>
      </c>
    </row>
    <row r="198" spans="1:7" ht="15.75">
      <c r="A198" s="51" t="s">
        <v>6</v>
      </c>
      <c r="B198" s="52"/>
      <c r="C198" s="106" t="s">
        <v>185</v>
      </c>
      <c r="D198" s="106" t="s">
        <v>159</v>
      </c>
      <c r="E198" s="101"/>
      <c r="F198" s="105"/>
      <c r="G198" s="61">
        <f>G199</f>
        <v>1150</v>
      </c>
    </row>
    <row r="199" spans="1:7" ht="15.75">
      <c r="A199" s="50" t="s">
        <v>309</v>
      </c>
      <c r="B199" s="52" t="s">
        <v>29</v>
      </c>
      <c r="C199" s="106" t="s">
        <v>185</v>
      </c>
      <c r="D199" s="106" t="s">
        <v>159</v>
      </c>
      <c r="E199" s="105" t="s">
        <v>310</v>
      </c>
      <c r="F199" s="105"/>
      <c r="G199" s="61">
        <f>G200</f>
        <v>1150</v>
      </c>
    </row>
    <row r="200" spans="1:7" ht="31.5">
      <c r="A200" s="51" t="s">
        <v>169</v>
      </c>
      <c r="B200" s="52" t="s">
        <v>29</v>
      </c>
      <c r="C200" s="106" t="s">
        <v>185</v>
      </c>
      <c r="D200" s="106" t="s">
        <v>159</v>
      </c>
      <c r="E200" s="105" t="s">
        <v>310</v>
      </c>
      <c r="F200" s="105">
        <v>244</v>
      </c>
      <c r="G200" s="61">
        <v>1150</v>
      </c>
    </row>
    <row r="201" spans="1:7" ht="15.75">
      <c r="A201" s="2" t="s">
        <v>111</v>
      </c>
      <c r="B201" s="52"/>
      <c r="C201" s="106" t="s">
        <v>181</v>
      </c>
      <c r="D201" s="106" t="s">
        <v>299</v>
      </c>
      <c r="E201" s="105"/>
      <c r="F201" s="105"/>
      <c r="G201" s="61">
        <f>G202</f>
        <v>11690</v>
      </c>
    </row>
    <row r="202" spans="1:7" ht="15.75">
      <c r="A202" s="50" t="s">
        <v>311</v>
      </c>
      <c r="B202" s="52" t="s">
        <v>29</v>
      </c>
      <c r="C202" s="106" t="s">
        <v>181</v>
      </c>
      <c r="D202" s="106" t="s">
        <v>299</v>
      </c>
      <c r="E202" s="105" t="s">
        <v>312</v>
      </c>
      <c r="F202" s="105"/>
      <c r="G202" s="61">
        <f>G204+G203+G205</f>
        <v>11690</v>
      </c>
    </row>
    <row r="203" spans="1:7" ht="31.5" hidden="1">
      <c r="A203" s="2" t="s">
        <v>187</v>
      </c>
      <c r="B203" s="52" t="s">
        <v>29</v>
      </c>
      <c r="C203" s="106" t="s">
        <v>181</v>
      </c>
      <c r="D203" s="106" t="s">
        <v>299</v>
      </c>
      <c r="E203" s="105" t="s">
        <v>312</v>
      </c>
      <c r="F203" s="105">
        <v>243</v>
      </c>
      <c r="G203" s="61">
        <v>0</v>
      </c>
    </row>
    <row r="204" spans="1:7" ht="31.5">
      <c r="A204" s="51" t="s">
        <v>169</v>
      </c>
      <c r="B204" s="52" t="s">
        <v>29</v>
      </c>
      <c r="C204" s="106" t="s">
        <v>181</v>
      </c>
      <c r="D204" s="106" t="s">
        <v>299</v>
      </c>
      <c r="E204" s="105" t="s">
        <v>312</v>
      </c>
      <c r="F204" s="105">
        <v>244</v>
      </c>
      <c r="G204" s="61">
        <v>11690</v>
      </c>
    </row>
    <row r="205" spans="1:7" ht="31.5" hidden="1">
      <c r="A205" s="2" t="s">
        <v>191</v>
      </c>
      <c r="B205" s="52" t="s">
        <v>29</v>
      </c>
      <c r="C205" s="106" t="s">
        <v>181</v>
      </c>
      <c r="D205" s="106" t="s">
        <v>299</v>
      </c>
      <c r="E205" s="105" t="s">
        <v>312</v>
      </c>
      <c r="F205" s="105">
        <v>411</v>
      </c>
      <c r="G205" s="61">
        <v>0</v>
      </c>
    </row>
    <row r="206" spans="1:7" ht="15.75">
      <c r="A206" s="51" t="s">
        <v>6</v>
      </c>
      <c r="B206" s="52" t="s">
        <v>29</v>
      </c>
      <c r="C206" s="106" t="s">
        <v>185</v>
      </c>
      <c r="D206" s="106" t="s">
        <v>159</v>
      </c>
      <c r="E206" s="105"/>
      <c r="F206" s="105"/>
      <c r="G206" s="61">
        <f>G207</f>
        <v>1358</v>
      </c>
    </row>
    <row r="207" spans="1:7" ht="15.75">
      <c r="A207" s="50" t="s">
        <v>313</v>
      </c>
      <c r="B207" s="52" t="s">
        <v>29</v>
      </c>
      <c r="C207" s="106" t="s">
        <v>185</v>
      </c>
      <c r="D207" s="106" t="s">
        <v>159</v>
      </c>
      <c r="E207" s="105" t="s">
        <v>314</v>
      </c>
      <c r="F207" s="105" t="s">
        <v>315</v>
      </c>
      <c r="G207" s="61">
        <f>G208+G209</f>
        <v>1358</v>
      </c>
    </row>
    <row r="208" spans="1:7" ht="31.5" hidden="1">
      <c r="A208" s="2" t="s">
        <v>187</v>
      </c>
      <c r="B208" s="52" t="s">
        <v>29</v>
      </c>
      <c r="C208" s="106" t="s">
        <v>185</v>
      </c>
      <c r="D208" s="106" t="s">
        <v>159</v>
      </c>
      <c r="E208" s="105" t="s">
        <v>314</v>
      </c>
      <c r="F208" s="105">
        <v>243</v>
      </c>
      <c r="G208" s="61">
        <v>0</v>
      </c>
    </row>
    <row r="209" spans="1:7" ht="31.5">
      <c r="A209" s="51" t="s">
        <v>169</v>
      </c>
      <c r="B209" s="52" t="s">
        <v>29</v>
      </c>
      <c r="C209" s="106" t="s">
        <v>185</v>
      </c>
      <c r="D209" s="106" t="s">
        <v>159</v>
      </c>
      <c r="E209" s="105" t="s">
        <v>314</v>
      </c>
      <c r="F209" s="105">
        <v>244</v>
      </c>
      <c r="G209" s="61">
        <v>1358</v>
      </c>
    </row>
    <row r="210" spans="1:7" ht="63" hidden="1">
      <c r="A210" s="57" t="s">
        <v>316</v>
      </c>
      <c r="B210" s="52" t="s">
        <v>29</v>
      </c>
      <c r="C210" s="106"/>
      <c r="D210" s="106"/>
      <c r="E210" s="105" t="s">
        <v>317</v>
      </c>
      <c r="F210" s="105"/>
      <c r="G210" s="61">
        <f>G211</f>
        <v>0</v>
      </c>
    </row>
    <row r="211" spans="1:7" ht="15.75" hidden="1">
      <c r="A211" s="2" t="s">
        <v>3</v>
      </c>
      <c r="B211" s="52" t="s">
        <v>29</v>
      </c>
      <c r="C211" s="106" t="s">
        <v>181</v>
      </c>
      <c r="D211" s="106" t="s">
        <v>182</v>
      </c>
      <c r="E211" s="105"/>
      <c r="F211" s="105"/>
      <c r="G211" s="61">
        <f>G212</f>
        <v>0</v>
      </c>
    </row>
    <row r="212" spans="1:7" ht="31.5" hidden="1">
      <c r="A212" s="57" t="s">
        <v>318</v>
      </c>
      <c r="B212" s="52" t="s">
        <v>29</v>
      </c>
      <c r="C212" s="106" t="s">
        <v>181</v>
      </c>
      <c r="D212" s="106" t="s">
        <v>182</v>
      </c>
      <c r="E212" s="105" t="s">
        <v>319</v>
      </c>
      <c r="F212" s="105"/>
      <c r="G212" s="61">
        <f>G213</f>
        <v>0</v>
      </c>
    </row>
    <row r="213" spans="1:7" ht="15.75" hidden="1">
      <c r="A213" s="2" t="s">
        <v>220</v>
      </c>
      <c r="B213" s="52" t="s">
        <v>29</v>
      </c>
      <c r="C213" s="106" t="s">
        <v>181</v>
      </c>
      <c r="D213" s="106" t="s">
        <v>182</v>
      </c>
      <c r="E213" s="105" t="s">
        <v>319</v>
      </c>
      <c r="F213" s="105">
        <v>852</v>
      </c>
      <c r="G213" s="61">
        <v>0</v>
      </c>
    </row>
    <row r="214" spans="1:7" ht="47.25">
      <c r="A214" s="51" t="s">
        <v>747</v>
      </c>
      <c r="B214" s="52" t="s">
        <v>29</v>
      </c>
      <c r="C214" s="106"/>
      <c r="D214" s="106"/>
      <c r="E214" s="105" t="s">
        <v>748</v>
      </c>
      <c r="F214" s="105"/>
      <c r="G214" s="61">
        <f>G217</f>
        <v>58.2</v>
      </c>
    </row>
    <row r="215" spans="1:7" ht="15.75">
      <c r="A215" s="2" t="s">
        <v>111</v>
      </c>
      <c r="B215" s="52" t="s">
        <v>29</v>
      </c>
      <c r="C215" s="106" t="s">
        <v>181</v>
      </c>
      <c r="D215" s="106" t="s">
        <v>299</v>
      </c>
      <c r="E215" s="105"/>
      <c r="F215" s="105"/>
      <c r="G215" s="61">
        <f>G217</f>
        <v>58.2</v>
      </c>
    </row>
    <row r="216" spans="1:7" ht="15.75">
      <c r="A216" s="2" t="s">
        <v>750</v>
      </c>
      <c r="B216" s="52" t="s">
        <v>29</v>
      </c>
      <c r="C216" s="106" t="s">
        <v>181</v>
      </c>
      <c r="D216" s="106" t="s">
        <v>299</v>
      </c>
      <c r="E216" s="107" t="s">
        <v>751</v>
      </c>
      <c r="F216" s="105"/>
      <c r="G216" s="61">
        <f>G217</f>
        <v>58.2</v>
      </c>
    </row>
    <row r="217" spans="1:7" ht="15.75">
      <c r="A217" s="51" t="s">
        <v>749</v>
      </c>
      <c r="B217" s="52" t="s">
        <v>29</v>
      </c>
      <c r="C217" s="106" t="s">
        <v>181</v>
      </c>
      <c r="D217" s="106" t="s">
        <v>299</v>
      </c>
      <c r="E217" s="105" t="s">
        <v>752</v>
      </c>
      <c r="F217" s="105"/>
      <c r="G217" s="61">
        <f>G218</f>
        <v>58.2</v>
      </c>
    </row>
    <row r="218" spans="1:7" ht="31.5">
      <c r="A218" s="51" t="s">
        <v>169</v>
      </c>
      <c r="B218" s="52" t="s">
        <v>29</v>
      </c>
      <c r="C218" s="106" t="s">
        <v>181</v>
      </c>
      <c r="D218" s="106" t="s">
        <v>299</v>
      </c>
      <c r="E218" s="105" t="s">
        <v>752</v>
      </c>
      <c r="F218" s="105">
        <v>244</v>
      </c>
      <c r="G218" s="61">
        <v>58.2</v>
      </c>
    </row>
    <row r="219" spans="1:7" ht="15.75">
      <c r="A219" s="51" t="s">
        <v>23</v>
      </c>
      <c r="B219" s="52" t="s">
        <v>29</v>
      </c>
      <c r="C219" s="106"/>
      <c r="D219" s="106"/>
      <c r="E219" s="83" t="s">
        <v>156</v>
      </c>
      <c r="F219" s="83"/>
      <c r="G219" s="77">
        <f>G220+G224+G233</f>
        <v>12593.3</v>
      </c>
    </row>
    <row r="220" spans="1:7" ht="39" customHeight="1">
      <c r="A220" s="55" t="s">
        <v>320</v>
      </c>
      <c r="B220" s="52" t="s">
        <v>29</v>
      </c>
      <c r="C220" s="106"/>
      <c r="D220" s="106"/>
      <c r="E220" s="78" t="s">
        <v>321</v>
      </c>
      <c r="F220" s="78"/>
      <c r="G220" s="80">
        <f>G221</f>
        <v>1500.9</v>
      </c>
    </row>
    <row r="221" spans="1:7" ht="47.25">
      <c r="A221" s="51" t="s">
        <v>322</v>
      </c>
      <c r="B221" s="52" t="s">
        <v>29</v>
      </c>
      <c r="C221" s="106" t="s">
        <v>158</v>
      </c>
      <c r="D221" s="106" t="s">
        <v>181</v>
      </c>
      <c r="E221" s="81"/>
      <c r="F221" s="81"/>
      <c r="G221" s="77">
        <f>G222</f>
        <v>1500.9</v>
      </c>
    </row>
    <row r="222" spans="1:7" ht="63">
      <c r="A222" s="51" t="s">
        <v>323</v>
      </c>
      <c r="B222" s="52" t="s">
        <v>29</v>
      </c>
      <c r="C222" s="106" t="s">
        <v>158</v>
      </c>
      <c r="D222" s="106" t="s">
        <v>181</v>
      </c>
      <c r="E222" s="83" t="s">
        <v>324</v>
      </c>
      <c r="F222" s="83"/>
      <c r="G222" s="77">
        <f>G223</f>
        <v>1500.9</v>
      </c>
    </row>
    <row r="223" spans="1:7" ht="31.5">
      <c r="A223" s="51" t="s">
        <v>161</v>
      </c>
      <c r="B223" s="52" t="s">
        <v>29</v>
      </c>
      <c r="C223" s="106" t="s">
        <v>158</v>
      </c>
      <c r="D223" s="106" t="s">
        <v>181</v>
      </c>
      <c r="E223" s="83" t="s">
        <v>324</v>
      </c>
      <c r="F223" s="83">
        <v>121</v>
      </c>
      <c r="G223" s="77">
        <v>1500.9</v>
      </c>
    </row>
    <row r="224" spans="1:7" ht="31.5">
      <c r="A224" s="55" t="s">
        <v>164</v>
      </c>
      <c r="B224" s="52" t="s">
        <v>29</v>
      </c>
      <c r="C224" s="106"/>
      <c r="D224" s="106"/>
      <c r="E224" s="78" t="s">
        <v>165</v>
      </c>
      <c r="F224" s="78"/>
      <c r="G224" s="80">
        <f>G225</f>
        <v>10062.3</v>
      </c>
    </row>
    <row r="225" spans="1:7" ht="47.25">
      <c r="A225" s="51" t="s">
        <v>322</v>
      </c>
      <c r="B225" s="52" t="s">
        <v>29</v>
      </c>
      <c r="C225" s="106" t="s">
        <v>158</v>
      </c>
      <c r="D225" s="106" t="s">
        <v>181</v>
      </c>
      <c r="E225" s="81"/>
      <c r="F225" s="81"/>
      <c r="G225" s="77">
        <f>G226+G228</f>
        <v>10062.3</v>
      </c>
    </row>
    <row r="226" spans="1:7" ht="47.25">
      <c r="A226" s="51" t="s">
        <v>325</v>
      </c>
      <c r="B226" s="52" t="s">
        <v>29</v>
      </c>
      <c r="C226" s="106" t="s">
        <v>158</v>
      </c>
      <c r="D226" s="106" t="s">
        <v>181</v>
      </c>
      <c r="E226" s="83" t="s">
        <v>326</v>
      </c>
      <c r="F226" s="83"/>
      <c r="G226" s="77">
        <f>G227</f>
        <v>7788</v>
      </c>
    </row>
    <row r="227" spans="1:7" ht="31.5">
      <c r="A227" s="51" t="s">
        <v>161</v>
      </c>
      <c r="B227" s="52" t="s">
        <v>29</v>
      </c>
      <c r="C227" s="106" t="s">
        <v>158</v>
      </c>
      <c r="D227" s="106" t="s">
        <v>181</v>
      </c>
      <c r="E227" s="83" t="s">
        <v>326</v>
      </c>
      <c r="F227" s="83">
        <v>121</v>
      </c>
      <c r="G227" s="77">
        <v>7788</v>
      </c>
    </row>
    <row r="228" spans="1:7" ht="47.25">
      <c r="A228" s="51" t="s">
        <v>166</v>
      </c>
      <c r="B228" s="52" t="s">
        <v>29</v>
      </c>
      <c r="C228" s="106" t="s">
        <v>158</v>
      </c>
      <c r="D228" s="106" t="s">
        <v>181</v>
      </c>
      <c r="E228" s="83" t="s">
        <v>167</v>
      </c>
      <c r="F228" s="83"/>
      <c r="G228" s="77">
        <f>G229+G230+G231+G232</f>
        <v>2274.3</v>
      </c>
    </row>
    <row r="229" spans="1:7" ht="31.5">
      <c r="A229" s="51" t="s">
        <v>163</v>
      </c>
      <c r="B229" s="52" t="s">
        <v>29</v>
      </c>
      <c r="C229" s="106" t="s">
        <v>158</v>
      </c>
      <c r="D229" s="106" t="s">
        <v>181</v>
      </c>
      <c r="E229" s="83" t="s">
        <v>167</v>
      </c>
      <c r="F229" s="83">
        <v>122</v>
      </c>
      <c r="G229" s="77">
        <v>121</v>
      </c>
    </row>
    <row r="230" spans="1:7" ht="31.5">
      <c r="A230" s="51" t="s">
        <v>168</v>
      </c>
      <c r="B230" s="52" t="s">
        <v>29</v>
      </c>
      <c r="C230" s="106" t="s">
        <v>158</v>
      </c>
      <c r="D230" s="106" t="s">
        <v>181</v>
      </c>
      <c r="E230" s="83" t="s">
        <v>167</v>
      </c>
      <c r="F230" s="83">
        <v>242</v>
      </c>
      <c r="G230" s="77">
        <f>685.5+12</f>
        <v>697.5</v>
      </c>
    </row>
    <row r="231" spans="1:7" ht="31.5">
      <c r="A231" s="51" t="s">
        <v>169</v>
      </c>
      <c r="B231" s="52" t="s">
        <v>29</v>
      </c>
      <c r="C231" s="106" t="s">
        <v>158</v>
      </c>
      <c r="D231" s="106" t="s">
        <v>181</v>
      </c>
      <c r="E231" s="83" t="s">
        <v>167</v>
      </c>
      <c r="F231" s="83">
        <v>244</v>
      </c>
      <c r="G231" s="77">
        <v>1250.8</v>
      </c>
    </row>
    <row r="232" spans="1:7" ht="15.75">
      <c r="A232" s="51" t="s">
        <v>170</v>
      </c>
      <c r="B232" s="52" t="s">
        <v>29</v>
      </c>
      <c r="C232" s="106" t="s">
        <v>158</v>
      </c>
      <c r="D232" s="106" t="s">
        <v>181</v>
      </c>
      <c r="E232" s="83" t="s">
        <v>167</v>
      </c>
      <c r="F232" s="83">
        <v>852</v>
      </c>
      <c r="G232" s="77">
        <v>205</v>
      </c>
    </row>
    <row r="233" spans="1:7" ht="31.5">
      <c r="A233" s="55" t="s">
        <v>327</v>
      </c>
      <c r="B233" s="52" t="s">
        <v>29</v>
      </c>
      <c r="C233" s="106" t="s">
        <v>158</v>
      </c>
      <c r="D233" s="106" t="s">
        <v>181</v>
      </c>
      <c r="E233" s="78" t="s">
        <v>328</v>
      </c>
      <c r="F233" s="78"/>
      <c r="G233" s="80">
        <f>G234+G239</f>
        <v>1030.1</v>
      </c>
    </row>
    <row r="234" spans="1:7" ht="15.75">
      <c r="A234" s="51" t="s">
        <v>2</v>
      </c>
      <c r="B234" s="52" t="s">
        <v>29</v>
      </c>
      <c r="C234" s="106" t="s">
        <v>158</v>
      </c>
      <c r="D234" s="106" t="s">
        <v>202</v>
      </c>
      <c r="E234" s="81"/>
      <c r="F234" s="81"/>
      <c r="G234" s="77">
        <f>G235</f>
        <v>598.5</v>
      </c>
    </row>
    <row r="235" spans="1:7" ht="63">
      <c r="A235" s="51" t="s">
        <v>329</v>
      </c>
      <c r="B235" s="52" t="s">
        <v>29</v>
      </c>
      <c r="C235" s="106" t="s">
        <v>158</v>
      </c>
      <c r="D235" s="106" t="s">
        <v>202</v>
      </c>
      <c r="E235" s="83" t="s">
        <v>330</v>
      </c>
      <c r="F235" s="83"/>
      <c r="G235" s="77">
        <f>G236+G238+G237</f>
        <v>598.5</v>
      </c>
    </row>
    <row r="236" spans="1:7" ht="31.5">
      <c r="A236" s="51" t="s">
        <v>161</v>
      </c>
      <c r="B236" s="52" t="s">
        <v>29</v>
      </c>
      <c r="C236" s="106" t="s">
        <v>158</v>
      </c>
      <c r="D236" s="106" t="s">
        <v>202</v>
      </c>
      <c r="E236" s="83" t="s">
        <v>330</v>
      </c>
      <c r="F236" s="83">
        <v>121</v>
      </c>
      <c r="G236" s="77">
        <v>553.3</v>
      </c>
    </row>
    <row r="237" spans="1:7" ht="31.5">
      <c r="A237" s="51" t="s">
        <v>168</v>
      </c>
      <c r="B237" s="52" t="s">
        <v>29</v>
      </c>
      <c r="C237" s="106" t="s">
        <v>158</v>
      </c>
      <c r="D237" s="106" t="s">
        <v>202</v>
      </c>
      <c r="E237" s="83" t="s">
        <v>330</v>
      </c>
      <c r="F237" s="83">
        <v>242</v>
      </c>
      <c r="G237" s="77">
        <v>16</v>
      </c>
    </row>
    <row r="238" spans="1:7" ht="31.5">
      <c r="A238" s="51" t="s">
        <v>169</v>
      </c>
      <c r="B238" s="52" t="s">
        <v>29</v>
      </c>
      <c r="C238" s="106" t="s">
        <v>158</v>
      </c>
      <c r="D238" s="106" t="s">
        <v>202</v>
      </c>
      <c r="E238" s="83" t="s">
        <v>330</v>
      </c>
      <c r="F238" s="83">
        <v>244</v>
      </c>
      <c r="G238" s="77">
        <v>29.2</v>
      </c>
    </row>
    <row r="239" spans="1:7" ht="15.75">
      <c r="A239" s="85" t="s">
        <v>115</v>
      </c>
      <c r="B239" s="52" t="s">
        <v>29</v>
      </c>
      <c r="C239" s="106" t="s">
        <v>190</v>
      </c>
      <c r="D239" s="106" t="s">
        <v>159</v>
      </c>
      <c r="E239" s="83"/>
      <c r="F239" s="83"/>
      <c r="G239" s="77">
        <f>G240</f>
        <v>431.59999999999997</v>
      </c>
    </row>
    <row r="240" spans="1:7" ht="47.25">
      <c r="A240" s="51" t="s">
        <v>331</v>
      </c>
      <c r="B240" s="52" t="s">
        <v>29</v>
      </c>
      <c r="C240" s="106" t="s">
        <v>190</v>
      </c>
      <c r="D240" s="106" t="s">
        <v>159</v>
      </c>
      <c r="E240" s="83" t="s">
        <v>332</v>
      </c>
      <c r="F240" s="83"/>
      <c r="G240" s="77">
        <f>G241+G242+G243+G244</f>
        <v>431.59999999999997</v>
      </c>
    </row>
    <row r="241" spans="1:7" ht="31.5">
      <c r="A241" s="51" t="s">
        <v>161</v>
      </c>
      <c r="B241" s="52" t="s">
        <v>29</v>
      </c>
      <c r="C241" s="106" t="s">
        <v>190</v>
      </c>
      <c r="D241" s="106" t="s">
        <v>159</v>
      </c>
      <c r="E241" s="83" t="s">
        <v>332</v>
      </c>
      <c r="F241" s="83">
        <v>121</v>
      </c>
      <c r="G241" s="77">
        <v>396.9</v>
      </c>
    </row>
    <row r="242" spans="1:7" ht="31.5">
      <c r="A242" s="51" t="s">
        <v>163</v>
      </c>
      <c r="B242" s="52" t="s">
        <v>29</v>
      </c>
      <c r="C242" s="106" t="s">
        <v>190</v>
      </c>
      <c r="D242" s="106" t="s">
        <v>159</v>
      </c>
      <c r="E242" s="83" t="s">
        <v>332</v>
      </c>
      <c r="F242" s="83">
        <v>122</v>
      </c>
      <c r="G242" s="77">
        <v>6</v>
      </c>
    </row>
    <row r="243" spans="1:7" ht="31.5">
      <c r="A243" s="51" t="s">
        <v>168</v>
      </c>
      <c r="B243" s="52" t="s">
        <v>29</v>
      </c>
      <c r="C243" s="106" t="s">
        <v>190</v>
      </c>
      <c r="D243" s="106" t="s">
        <v>159</v>
      </c>
      <c r="E243" s="83" t="s">
        <v>332</v>
      </c>
      <c r="F243" s="83">
        <v>242</v>
      </c>
      <c r="G243" s="77">
        <v>15.5</v>
      </c>
    </row>
    <row r="244" spans="1:7" ht="31.5">
      <c r="A244" s="51" t="s">
        <v>169</v>
      </c>
      <c r="B244" s="52" t="s">
        <v>29</v>
      </c>
      <c r="C244" s="106" t="s">
        <v>190</v>
      </c>
      <c r="D244" s="106" t="s">
        <v>159</v>
      </c>
      <c r="E244" s="83" t="s">
        <v>332</v>
      </c>
      <c r="F244" s="83">
        <v>244</v>
      </c>
      <c r="G244" s="77">
        <v>13.2</v>
      </c>
    </row>
    <row r="245" spans="1:7" ht="47.25">
      <c r="A245" s="51" t="s">
        <v>171</v>
      </c>
      <c r="B245" s="52" t="s">
        <v>29</v>
      </c>
      <c r="C245" s="106"/>
      <c r="D245" s="106"/>
      <c r="E245" s="83" t="s">
        <v>172</v>
      </c>
      <c r="F245" s="83"/>
      <c r="G245" s="77">
        <f>G246</f>
        <v>22918.2</v>
      </c>
    </row>
    <row r="246" spans="1:7" ht="15.75">
      <c r="A246" s="51" t="s">
        <v>173</v>
      </c>
      <c r="B246" s="52" t="s">
        <v>29</v>
      </c>
      <c r="C246" s="106"/>
      <c r="D246" s="106"/>
      <c r="E246" s="83" t="s">
        <v>174</v>
      </c>
      <c r="F246" s="83"/>
      <c r="G246" s="77">
        <f>G251+G258+G262+G265+G270+G273+G276+G279+G282+G285+G288+G291+G322+G247+G294+G300+G303+G307+G313+G316+G319+G310+G297</f>
        <v>22918.2</v>
      </c>
    </row>
    <row r="247" spans="1:7" ht="63" hidden="1">
      <c r="A247" s="51" t="s">
        <v>399</v>
      </c>
      <c r="B247" s="52" t="s">
        <v>29</v>
      </c>
      <c r="C247" s="106"/>
      <c r="D247" s="106"/>
      <c r="E247" s="83" t="s">
        <v>334</v>
      </c>
      <c r="F247" s="83"/>
      <c r="G247" s="77">
        <f>G248</f>
        <v>0</v>
      </c>
    </row>
    <row r="248" spans="1:7" ht="15.75" hidden="1">
      <c r="A248" s="51" t="s">
        <v>113</v>
      </c>
      <c r="B248" s="52" t="s">
        <v>29</v>
      </c>
      <c r="C248" s="106" t="s">
        <v>185</v>
      </c>
      <c r="D248" s="106" t="s">
        <v>185</v>
      </c>
      <c r="E248" s="83"/>
      <c r="F248" s="83"/>
      <c r="G248" s="77">
        <f>G249+G250</f>
        <v>0</v>
      </c>
    </row>
    <row r="249" spans="1:7" ht="31.5" hidden="1">
      <c r="A249" s="51" t="s">
        <v>196</v>
      </c>
      <c r="B249" s="52" t="s">
        <v>29</v>
      </c>
      <c r="C249" s="106" t="s">
        <v>185</v>
      </c>
      <c r="D249" s="106" t="s">
        <v>185</v>
      </c>
      <c r="E249" s="83" t="s">
        <v>334</v>
      </c>
      <c r="F249" s="83">
        <v>111</v>
      </c>
      <c r="G249" s="77">
        <v>0</v>
      </c>
    </row>
    <row r="250" spans="1:7" ht="15.75" hidden="1">
      <c r="A250" s="2" t="s">
        <v>197</v>
      </c>
      <c r="B250" s="52" t="s">
        <v>29</v>
      </c>
      <c r="C250" s="106" t="s">
        <v>185</v>
      </c>
      <c r="D250" s="106" t="s">
        <v>185</v>
      </c>
      <c r="E250" s="83" t="s">
        <v>334</v>
      </c>
      <c r="F250" s="83">
        <v>112</v>
      </c>
      <c r="G250" s="77">
        <v>0</v>
      </c>
    </row>
    <row r="251" spans="1:7" ht="63">
      <c r="A251" s="51" t="s">
        <v>333</v>
      </c>
      <c r="B251" s="52" t="s">
        <v>29</v>
      </c>
      <c r="C251" s="106"/>
      <c r="D251" s="106"/>
      <c r="E251" s="83" t="s">
        <v>334</v>
      </c>
      <c r="F251" s="83"/>
      <c r="G251" s="77">
        <f>G253+G254+G255+G256+G257</f>
        <v>11118.4</v>
      </c>
    </row>
    <row r="252" spans="1:7" ht="15.75">
      <c r="A252" s="51" t="s">
        <v>2</v>
      </c>
      <c r="B252" s="52" t="s">
        <v>29</v>
      </c>
      <c r="C252" s="106" t="s">
        <v>158</v>
      </c>
      <c r="D252" s="106" t="s">
        <v>202</v>
      </c>
      <c r="E252" s="83"/>
      <c r="F252" s="83"/>
      <c r="G252" s="77">
        <f>G251</f>
        <v>11118.4</v>
      </c>
    </row>
    <row r="253" spans="1:7" ht="31.5">
      <c r="A253" s="51" t="s">
        <v>196</v>
      </c>
      <c r="B253" s="52" t="s">
        <v>29</v>
      </c>
      <c r="C253" s="106" t="s">
        <v>158</v>
      </c>
      <c r="D253" s="106" t="s">
        <v>202</v>
      </c>
      <c r="E253" s="83" t="s">
        <v>334</v>
      </c>
      <c r="F253" s="83">
        <v>111</v>
      </c>
      <c r="G253" s="77">
        <v>8053.4</v>
      </c>
    </row>
    <row r="254" spans="1:7" ht="15.75">
      <c r="A254" s="2" t="s">
        <v>197</v>
      </c>
      <c r="B254" s="52" t="s">
        <v>29</v>
      </c>
      <c r="C254" s="106" t="s">
        <v>158</v>
      </c>
      <c r="D254" s="106" t="s">
        <v>202</v>
      </c>
      <c r="E254" s="83" t="s">
        <v>334</v>
      </c>
      <c r="F254" s="83">
        <v>112</v>
      </c>
      <c r="G254" s="77">
        <v>15</v>
      </c>
    </row>
    <row r="255" spans="1:7" ht="31.5">
      <c r="A255" s="51" t="s">
        <v>168</v>
      </c>
      <c r="B255" s="52" t="s">
        <v>29</v>
      </c>
      <c r="C255" s="106" t="s">
        <v>158</v>
      </c>
      <c r="D255" s="106" t="s">
        <v>202</v>
      </c>
      <c r="E255" s="83" t="s">
        <v>334</v>
      </c>
      <c r="F255" s="83">
        <v>242</v>
      </c>
      <c r="G255" s="77">
        <v>1283.2</v>
      </c>
    </row>
    <row r="256" spans="1:7" ht="31.5">
      <c r="A256" s="51" t="s">
        <v>169</v>
      </c>
      <c r="B256" s="52" t="s">
        <v>29</v>
      </c>
      <c r="C256" s="106" t="s">
        <v>158</v>
      </c>
      <c r="D256" s="106" t="s">
        <v>202</v>
      </c>
      <c r="E256" s="83" t="s">
        <v>334</v>
      </c>
      <c r="F256" s="83">
        <v>244</v>
      </c>
      <c r="G256" s="77">
        <v>1764.8</v>
      </c>
    </row>
    <row r="257" spans="1:7" ht="15.75">
      <c r="A257" s="51" t="s">
        <v>170</v>
      </c>
      <c r="B257" s="52" t="s">
        <v>29</v>
      </c>
      <c r="C257" s="106" t="s">
        <v>158</v>
      </c>
      <c r="D257" s="106" t="s">
        <v>202</v>
      </c>
      <c r="E257" s="83" t="s">
        <v>334</v>
      </c>
      <c r="F257" s="83">
        <v>852</v>
      </c>
      <c r="G257" s="77">
        <v>2</v>
      </c>
    </row>
    <row r="258" spans="1:7" ht="63">
      <c r="A258" s="51" t="s">
        <v>335</v>
      </c>
      <c r="B258" s="52" t="s">
        <v>29</v>
      </c>
      <c r="C258" s="132"/>
      <c r="D258" s="132"/>
      <c r="E258" s="83" t="s">
        <v>336</v>
      </c>
      <c r="F258" s="83"/>
      <c r="G258" s="77">
        <f>G260</f>
        <v>500</v>
      </c>
    </row>
    <row r="259" spans="1:7" ht="15.75">
      <c r="A259" s="51" t="s">
        <v>25</v>
      </c>
      <c r="B259" s="52"/>
      <c r="C259" s="106" t="s">
        <v>158</v>
      </c>
      <c r="D259" s="106" t="s">
        <v>217</v>
      </c>
      <c r="E259" s="83"/>
      <c r="F259" s="83"/>
      <c r="G259" s="77">
        <f>G258</f>
        <v>500</v>
      </c>
    </row>
    <row r="260" spans="1:7" ht="15.75">
      <c r="A260" s="51" t="s">
        <v>337</v>
      </c>
      <c r="B260" s="52" t="s">
        <v>29</v>
      </c>
      <c r="C260" s="106" t="s">
        <v>158</v>
      </c>
      <c r="D260" s="106" t="s">
        <v>217</v>
      </c>
      <c r="E260" s="83" t="s">
        <v>336</v>
      </c>
      <c r="F260" s="83">
        <v>870</v>
      </c>
      <c r="G260" s="77">
        <v>500</v>
      </c>
    </row>
    <row r="261" spans="1:7" ht="15.75">
      <c r="A261" s="51" t="s">
        <v>2</v>
      </c>
      <c r="B261" s="52" t="s">
        <v>29</v>
      </c>
      <c r="C261" s="106" t="s">
        <v>158</v>
      </c>
      <c r="D261" s="106" t="s">
        <v>202</v>
      </c>
      <c r="E261" s="83"/>
      <c r="F261" s="83"/>
      <c r="G261" s="77"/>
    </row>
    <row r="262" spans="1:7" ht="63" hidden="1">
      <c r="A262" s="51" t="s">
        <v>338</v>
      </c>
      <c r="B262" s="52" t="s">
        <v>29</v>
      </c>
      <c r="C262" s="106"/>
      <c r="D262" s="106"/>
      <c r="E262" s="83" t="s">
        <v>339</v>
      </c>
      <c r="F262" s="83"/>
      <c r="G262" s="77">
        <f>G264</f>
        <v>0</v>
      </c>
    </row>
    <row r="263" spans="1:7" ht="15.75" hidden="1">
      <c r="A263" s="51" t="s">
        <v>2</v>
      </c>
      <c r="B263" s="52" t="s">
        <v>29</v>
      </c>
      <c r="C263" s="106" t="s">
        <v>158</v>
      </c>
      <c r="D263" s="106" t="s">
        <v>202</v>
      </c>
      <c r="E263" s="83"/>
      <c r="F263" s="83"/>
      <c r="G263" s="77">
        <f>G264</f>
        <v>0</v>
      </c>
    </row>
    <row r="264" spans="1:7" ht="15.75" hidden="1">
      <c r="A264" s="51" t="s">
        <v>170</v>
      </c>
      <c r="B264" s="52" t="s">
        <v>29</v>
      </c>
      <c r="C264" s="106" t="s">
        <v>158</v>
      </c>
      <c r="D264" s="106" t="s">
        <v>202</v>
      </c>
      <c r="E264" s="83" t="s">
        <v>339</v>
      </c>
      <c r="F264" s="83">
        <v>852</v>
      </c>
      <c r="G264" s="77">
        <v>0</v>
      </c>
    </row>
    <row r="265" spans="1:7" ht="85.5" customHeight="1">
      <c r="A265" s="51" t="s">
        <v>340</v>
      </c>
      <c r="B265" s="52" t="s">
        <v>29</v>
      </c>
      <c r="C265" s="106"/>
      <c r="D265" s="106"/>
      <c r="E265" s="83" t="s">
        <v>341</v>
      </c>
      <c r="F265" s="83"/>
      <c r="G265" s="77">
        <f>G266</f>
        <v>200</v>
      </c>
    </row>
    <row r="266" spans="1:7" ht="15.75">
      <c r="A266" s="51" t="s">
        <v>2</v>
      </c>
      <c r="B266" s="52" t="s">
        <v>29</v>
      </c>
      <c r="C266" s="106" t="s">
        <v>158</v>
      </c>
      <c r="D266" s="106" t="s">
        <v>202</v>
      </c>
      <c r="E266" s="83"/>
      <c r="F266" s="83"/>
      <c r="G266" s="77">
        <f>G267+G268+G269</f>
        <v>200</v>
      </c>
    </row>
    <row r="267" spans="1:7" ht="31.5">
      <c r="A267" s="51" t="s">
        <v>169</v>
      </c>
      <c r="B267" s="52" t="s">
        <v>29</v>
      </c>
      <c r="C267" s="106" t="s">
        <v>158</v>
      </c>
      <c r="D267" s="106" t="s">
        <v>202</v>
      </c>
      <c r="E267" s="83" t="s">
        <v>341</v>
      </c>
      <c r="F267" s="83">
        <v>244</v>
      </c>
      <c r="G267" s="77">
        <v>200</v>
      </c>
    </row>
    <row r="268" spans="1:7" ht="94.5">
      <c r="A268" s="51" t="s">
        <v>438</v>
      </c>
      <c r="B268" s="52" t="s">
        <v>29</v>
      </c>
      <c r="C268" s="106" t="s">
        <v>158</v>
      </c>
      <c r="D268" s="106" t="s">
        <v>202</v>
      </c>
      <c r="E268" s="83" t="s">
        <v>341</v>
      </c>
      <c r="F268" s="83">
        <v>831</v>
      </c>
      <c r="G268" s="77">
        <v>0</v>
      </c>
    </row>
    <row r="269" spans="1:7" ht="15.75">
      <c r="A269" s="51" t="s">
        <v>439</v>
      </c>
      <c r="B269" s="52" t="s">
        <v>29</v>
      </c>
      <c r="C269" s="106" t="s">
        <v>158</v>
      </c>
      <c r="D269" s="106" t="s">
        <v>202</v>
      </c>
      <c r="E269" s="83" t="s">
        <v>341</v>
      </c>
      <c r="F269" s="83">
        <v>852</v>
      </c>
      <c r="G269" s="77">
        <v>0</v>
      </c>
    </row>
    <row r="270" spans="1:7" ht="63">
      <c r="A270" s="51" t="s">
        <v>342</v>
      </c>
      <c r="B270" s="52" t="s">
        <v>29</v>
      </c>
      <c r="C270" s="106"/>
      <c r="D270" s="106"/>
      <c r="E270" s="83" t="s">
        <v>343</v>
      </c>
      <c r="F270" s="83"/>
      <c r="G270" s="77">
        <f>G272</f>
        <v>20.9</v>
      </c>
    </row>
    <row r="271" spans="1:7" ht="15.75">
      <c r="A271" s="51" t="s">
        <v>2</v>
      </c>
      <c r="B271" s="52" t="s">
        <v>29</v>
      </c>
      <c r="C271" s="106" t="s">
        <v>158</v>
      </c>
      <c r="D271" s="106" t="s">
        <v>202</v>
      </c>
      <c r="E271" s="83"/>
      <c r="F271" s="83"/>
      <c r="G271" s="77">
        <f>G272</f>
        <v>20.9</v>
      </c>
    </row>
    <row r="272" spans="1:7" ht="15.75">
      <c r="A272" s="51" t="s">
        <v>170</v>
      </c>
      <c r="B272" s="52" t="s">
        <v>29</v>
      </c>
      <c r="C272" s="106" t="s">
        <v>158</v>
      </c>
      <c r="D272" s="106" t="s">
        <v>202</v>
      </c>
      <c r="E272" s="83" t="s">
        <v>343</v>
      </c>
      <c r="F272" s="83">
        <v>852</v>
      </c>
      <c r="G272" s="77">
        <v>20.9</v>
      </c>
    </row>
    <row r="273" spans="1:7" ht="78.75">
      <c r="A273" s="51" t="s">
        <v>344</v>
      </c>
      <c r="B273" s="52" t="s">
        <v>29</v>
      </c>
      <c r="C273" s="106"/>
      <c r="D273" s="106"/>
      <c r="E273" s="83" t="s">
        <v>345</v>
      </c>
      <c r="F273" s="83"/>
      <c r="G273" s="77">
        <f>G275</f>
        <v>87.1</v>
      </c>
    </row>
    <row r="274" spans="1:7" ht="15.75">
      <c r="A274" s="51" t="s">
        <v>2</v>
      </c>
      <c r="B274" s="52" t="s">
        <v>29</v>
      </c>
      <c r="C274" s="106" t="s">
        <v>158</v>
      </c>
      <c r="D274" s="106" t="s">
        <v>202</v>
      </c>
      <c r="E274" s="83"/>
      <c r="F274" s="83"/>
      <c r="G274" s="77">
        <f>G275</f>
        <v>87.1</v>
      </c>
    </row>
    <row r="275" spans="1:7" ht="31.5">
      <c r="A275" s="51" t="s">
        <v>169</v>
      </c>
      <c r="B275" s="52" t="s">
        <v>29</v>
      </c>
      <c r="C275" s="106" t="s">
        <v>158</v>
      </c>
      <c r="D275" s="106" t="s">
        <v>202</v>
      </c>
      <c r="E275" s="83" t="s">
        <v>345</v>
      </c>
      <c r="F275" s="83">
        <v>244</v>
      </c>
      <c r="G275" s="77">
        <v>87.1</v>
      </c>
    </row>
    <row r="276" spans="1:7" ht="78.75">
      <c r="A276" s="51" t="s">
        <v>346</v>
      </c>
      <c r="B276" s="52" t="s">
        <v>29</v>
      </c>
      <c r="C276" s="106"/>
      <c r="D276" s="106"/>
      <c r="E276" s="83" t="s">
        <v>347</v>
      </c>
      <c r="F276" s="83"/>
      <c r="G276" s="77">
        <f>G278</f>
        <v>47.2</v>
      </c>
    </row>
    <row r="277" spans="1:7" ht="15.75">
      <c r="A277" s="51" t="s">
        <v>2</v>
      </c>
      <c r="B277" s="52" t="s">
        <v>29</v>
      </c>
      <c r="C277" s="106" t="s">
        <v>158</v>
      </c>
      <c r="D277" s="106" t="s">
        <v>202</v>
      </c>
      <c r="E277" s="83"/>
      <c r="F277" s="83"/>
      <c r="G277" s="77">
        <f>G278</f>
        <v>47.2</v>
      </c>
    </row>
    <row r="278" spans="1:7" ht="15.75">
      <c r="A278" s="51" t="s">
        <v>205</v>
      </c>
      <c r="B278" s="52" t="s">
        <v>29</v>
      </c>
      <c r="C278" s="106" t="s">
        <v>158</v>
      </c>
      <c r="D278" s="106" t="s">
        <v>202</v>
      </c>
      <c r="E278" s="83" t="s">
        <v>347</v>
      </c>
      <c r="F278" s="83">
        <v>350</v>
      </c>
      <c r="G278" s="77">
        <v>47.2</v>
      </c>
    </row>
    <row r="279" spans="1:7" ht="63">
      <c r="A279" s="51" t="s">
        <v>348</v>
      </c>
      <c r="B279" s="52" t="s">
        <v>29</v>
      </c>
      <c r="C279" s="106"/>
      <c r="D279" s="106"/>
      <c r="E279" s="83" t="s">
        <v>349</v>
      </c>
      <c r="F279" s="83"/>
      <c r="G279" s="77">
        <f>G281</f>
        <v>228.8</v>
      </c>
    </row>
    <row r="280" spans="1:7" ht="15.75">
      <c r="A280" s="51" t="s">
        <v>2</v>
      </c>
      <c r="B280" s="52" t="s">
        <v>29</v>
      </c>
      <c r="C280" s="106" t="s">
        <v>158</v>
      </c>
      <c r="D280" s="106" t="s">
        <v>202</v>
      </c>
      <c r="E280" s="83"/>
      <c r="F280" s="83"/>
      <c r="G280" s="77">
        <f>G281</f>
        <v>228.8</v>
      </c>
    </row>
    <row r="281" spans="1:7" ht="31.5">
      <c r="A281" s="51" t="s">
        <v>169</v>
      </c>
      <c r="B281" s="52" t="s">
        <v>29</v>
      </c>
      <c r="C281" s="106" t="s">
        <v>158</v>
      </c>
      <c r="D281" s="106" t="s">
        <v>202</v>
      </c>
      <c r="E281" s="83" t="s">
        <v>349</v>
      </c>
      <c r="F281" s="83">
        <v>244</v>
      </c>
      <c r="G281" s="77">
        <v>228.8</v>
      </c>
    </row>
    <row r="282" spans="1:7" ht="92.25" customHeight="1">
      <c r="A282" s="51" t="s">
        <v>350</v>
      </c>
      <c r="B282" s="52" t="s">
        <v>29</v>
      </c>
      <c r="C282" s="106"/>
      <c r="D282" s="106"/>
      <c r="E282" s="83" t="s">
        <v>351</v>
      </c>
      <c r="F282" s="83"/>
      <c r="G282" s="77">
        <f>G284</f>
        <v>10</v>
      </c>
    </row>
    <row r="283" spans="1:7" ht="15.75">
      <c r="A283" s="2" t="s">
        <v>27</v>
      </c>
      <c r="B283" s="52"/>
      <c r="C283" s="106" t="s">
        <v>181</v>
      </c>
      <c r="D283" s="106" t="s">
        <v>190</v>
      </c>
      <c r="E283" s="83"/>
      <c r="F283" s="83"/>
      <c r="G283" s="77">
        <f>G282</f>
        <v>10</v>
      </c>
    </row>
    <row r="284" spans="1:7" ht="31.5">
      <c r="A284" s="51" t="s">
        <v>169</v>
      </c>
      <c r="B284" s="52" t="s">
        <v>29</v>
      </c>
      <c r="C284" s="106" t="s">
        <v>181</v>
      </c>
      <c r="D284" s="106" t="s">
        <v>190</v>
      </c>
      <c r="E284" s="83" t="s">
        <v>351</v>
      </c>
      <c r="F284" s="83">
        <v>244</v>
      </c>
      <c r="G284" s="77">
        <v>10</v>
      </c>
    </row>
    <row r="285" spans="1:7" ht="63">
      <c r="A285" s="51" t="s">
        <v>352</v>
      </c>
      <c r="B285" s="52" t="s">
        <v>29</v>
      </c>
      <c r="C285" s="106"/>
      <c r="D285" s="106"/>
      <c r="E285" s="83" t="s">
        <v>353</v>
      </c>
      <c r="F285" s="83"/>
      <c r="G285" s="77">
        <f>G287</f>
        <v>100</v>
      </c>
    </row>
    <row r="286" spans="1:7" ht="15.75">
      <c r="A286" s="51" t="s">
        <v>3</v>
      </c>
      <c r="B286" s="52" t="s">
        <v>29</v>
      </c>
      <c r="C286" s="106" t="s">
        <v>181</v>
      </c>
      <c r="D286" s="106" t="s">
        <v>182</v>
      </c>
      <c r="E286" s="83"/>
      <c r="F286" s="83"/>
      <c r="G286" s="77">
        <f>G287</f>
        <v>100</v>
      </c>
    </row>
    <row r="287" spans="1:7" ht="31.5">
      <c r="A287" s="51" t="s">
        <v>169</v>
      </c>
      <c r="B287" s="52" t="s">
        <v>29</v>
      </c>
      <c r="C287" s="106" t="s">
        <v>181</v>
      </c>
      <c r="D287" s="106" t="s">
        <v>182</v>
      </c>
      <c r="E287" s="83" t="s">
        <v>353</v>
      </c>
      <c r="F287" s="83">
        <v>244</v>
      </c>
      <c r="G287" s="77">
        <v>100</v>
      </c>
    </row>
    <row r="288" spans="1:7" ht="78.75">
      <c r="A288" s="51" t="s">
        <v>354</v>
      </c>
      <c r="B288" s="52" t="s">
        <v>29</v>
      </c>
      <c r="C288" s="106"/>
      <c r="D288" s="106"/>
      <c r="E288" s="83" t="s">
        <v>355</v>
      </c>
      <c r="F288" s="83"/>
      <c r="G288" s="77">
        <f>G290</f>
        <v>3745</v>
      </c>
    </row>
    <row r="289" spans="1:7" ht="15.75">
      <c r="A289" s="51" t="s">
        <v>3</v>
      </c>
      <c r="B289" s="52" t="s">
        <v>29</v>
      </c>
      <c r="C289" s="106" t="s">
        <v>181</v>
      </c>
      <c r="D289" s="106" t="s">
        <v>182</v>
      </c>
      <c r="E289" s="83"/>
      <c r="F289" s="83"/>
      <c r="G289" s="77">
        <f>G290</f>
        <v>3745</v>
      </c>
    </row>
    <row r="290" spans="1:7" ht="31.5">
      <c r="A290" s="51" t="s">
        <v>169</v>
      </c>
      <c r="B290" s="52" t="s">
        <v>29</v>
      </c>
      <c r="C290" s="106" t="s">
        <v>181</v>
      </c>
      <c r="D290" s="106" t="s">
        <v>182</v>
      </c>
      <c r="E290" s="83" t="s">
        <v>355</v>
      </c>
      <c r="F290" s="83">
        <v>244</v>
      </c>
      <c r="G290" s="77">
        <f>'Прил.7 Прогр.2016'!E348</f>
        <v>3745</v>
      </c>
    </row>
    <row r="291" spans="1:7" ht="60.75" customHeight="1">
      <c r="A291" s="51" t="s">
        <v>356</v>
      </c>
      <c r="B291" s="52" t="s">
        <v>29</v>
      </c>
      <c r="C291" s="106"/>
      <c r="D291" s="106"/>
      <c r="E291" s="83" t="s">
        <v>176</v>
      </c>
      <c r="F291" s="83"/>
      <c r="G291" s="77">
        <f>G293</f>
        <v>76</v>
      </c>
    </row>
    <row r="292" spans="1:7" ht="15.75">
      <c r="A292" s="2" t="s">
        <v>8</v>
      </c>
      <c r="B292" s="52" t="s">
        <v>29</v>
      </c>
      <c r="C292" s="106" t="s">
        <v>264</v>
      </c>
      <c r="D292" s="106" t="s">
        <v>159</v>
      </c>
      <c r="E292" s="83"/>
      <c r="F292" s="83"/>
      <c r="G292" s="77">
        <f>G291</f>
        <v>76</v>
      </c>
    </row>
    <row r="293" spans="1:7" ht="31.5">
      <c r="A293" s="2" t="s">
        <v>357</v>
      </c>
      <c r="B293" s="52" t="s">
        <v>29</v>
      </c>
      <c r="C293" s="106" t="s">
        <v>264</v>
      </c>
      <c r="D293" s="106" t="s">
        <v>159</v>
      </c>
      <c r="E293" s="83" t="s">
        <v>176</v>
      </c>
      <c r="F293" s="83">
        <v>321</v>
      </c>
      <c r="G293" s="77">
        <v>76</v>
      </c>
    </row>
    <row r="294" spans="1:7" ht="31.5" hidden="1">
      <c r="A294" s="2" t="s">
        <v>403</v>
      </c>
      <c r="B294" s="52" t="s">
        <v>29</v>
      </c>
      <c r="C294" s="106"/>
      <c r="D294" s="106"/>
      <c r="E294" s="83" t="s">
        <v>400</v>
      </c>
      <c r="F294" s="83"/>
      <c r="G294" s="77">
        <f>G295</f>
        <v>0</v>
      </c>
    </row>
    <row r="295" spans="1:7" ht="15.75" hidden="1">
      <c r="A295" s="2" t="s">
        <v>4</v>
      </c>
      <c r="B295" s="52" t="s">
        <v>29</v>
      </c>
      <c r="C295" s="106" t="s">
        <v>185</v>
      </c>
      <c r="D295" s="106" t="s">
        <v>158</v>
      </c>
      <c r="E295" s="83" t="s">
        <v>400</v>
      </c>
      <c r="F295" s="83"/>
      <c r="G295" s="77">
        <f>G296</f>
        <v>0</v>
      </c>
    </row>
    <row r="296" spans="1:7" ht="30" customHeight="1" hidden="1">
      <c r="A296" s="11" t="s">
        <v>191</v>
      </c>
      <c r="B296" s="52" t="s">
        <v>29</v>
      </c>
      <c r="C296" s="106" t="s">
        <v>185</v>
      </c>
      <c r="D296" s="106" t="s">
        <v>158</v>
      </c>
      <c r="E296" s="83" t="s">
        <v>400</v>
      </c>
      <c r="F296" s="83">
        <v>411</v>
      </c>
      <c r="G296" s="98">
        <f>'Прил.7 Прогр.2016'!E354</f>
        <v>0</v>
      </c>
    </row>
    <row r="297" spans="1:7" ht="30" customHeight="1">
      <c r="A297" s="11" t="s">
        <v>420</v>
      </c>
      <c r="B297" s="52" t="s">
        <v>29</v>
      </c>
      <c r="C297" s="106"/>
      <c r="D297" s="106"/>
      <c r="E297" s="83" t="s">
        <v>421</v>
      </c>
      <c r="F297" s="83"/>
      <c r="G297" s="98">
        <f>G298</f>
        <v>500</v>
      </c>
    </row>
    <row r="298" spans="1:7" ht="21.75" customHeight="1">
      <c r="A298" s="63" t="s">
        <v>5</v>
      </c>
      <c r="B298" s="52" t="s">
        <v>29</v>
      </c>
      <c r="C298" s="106" t="s">
        <v>185</v>
      </c>
      <c r="D298" s="106" t="s">
        <v>190</v>
      </c>
      <c r="E298" s="83" t="s">
        <v>421</v>
      </c>
      <c r="F298" s="83"/>
      <c r="G298" s="98">
        <f>G299</f>
        <v>500</v>
      </c>
    </row>
    <row r="299" spans="1:7" ht="30" customHeight="1">
      <c r="A299" s="11" t="s">
        <v>194</v>
      </c>
      <c r="B299" s="52" t="s">
        <v>29</v>
      </c>
      <c r="C299" s="106" t="s">
        <v>185</v>
      </c>
      <c r="D299" s="106" t="s">
        <v>190</v>
      </c>
      <c r="E299" s="83" t="s">
        <v>421</v>
      </c>
      <c r="F299" s="83">
        <v>810</v>
      </c>
      <c r="G299" s="98">
        <f>'Прил.7 Прогр.2016'!E357</f>
        <v>500</v>
      </c>
    </row>
    <row r="300" spans="1:7" ht="15.75" hidden="1">
      <c r="A300" s="11" t="s">
        <v>402</v>
      </c>
      <c r="B300" s="52" t="s">
        <v>29</v>
      </c>
      <c r="C300" s="106"/>
      <c r="D300" s="106"/>
      <c r="E300" s="83" t="s">
        <v>405</v>
      </c>
      <c r="F300" s="83"/>
      <c r="G300" s="77">
        <f>G301</f>
        <v>0</v>
      </c>
    </row>
    <row r="301" spans="1:7" ht="15.75" hidden="1">
      <c r="A301" s="168" t="s">
        <v>31</v>
      </c>
      <c r="B301" s="52" t="s">
        <v>29</v>
      </c>
      <c r="C301" s="106" t="s">
        <v>217</v>
      </c>
      <c r="D301" s="106" t="s">
        <v>185</v>
      </c>
      <c r="E301" s="83" t="s">
        <v>405</v>
      </c>
      <c r="F301" s="83"/>
      <c r="G301" s="77">
        <f>G302</f>
        <v>0</v>
      </c>
    </row>
    <row r="302" spans="1:7" ht="31.5" hidden="1">
      <c r="A302" s="2" t="s">
        <v>401</v>
      </c>
      <c r="B302" s="52" t="s">
        <v>29</v>
      </c>
      <c r="C302" s="106" t="s">
        <v>217</v>
      </c>
      <c r="D302" s="106" t="s">
        <v>185</v>
      </c>
      <c r="E302" s="83" t="s">
        <v>405</v>
      </c>
      <c r="F302" s="83">
        <v>630</v>
      </c>
      <c r="G302" s="98">
        <v>0</v>
      </c>
    </row>
    <row r="303" spans="1:7" ht="15.75">
      <c r="A303" s="2" t="s">
        <v>404</v>
      </c>
      <c r="B303" s="52" t="s">
        <v>29</v>
      </c>
      <c r="C303" s="106"/>
      <c r="D303" s="106"/>
      <c r="E303" s="83" t="s">
        <v>406</v>
      </c>
      <c r="F303" s="83"/>
      <c r="G303" s="77">
        <f>G304</f>
        <v>50</v>
      </c>
    </row>
    <row r="304" spans="1:7" ht="15.75">
      <c r="A304" s="63" t="s">
        <v>5</v>
      </c>
      <c r="B304" s="52"/>
      <c r="C304" s="106" t="s">
        <v>185</v>
      </c>
      <c r="D304" s="106" t="s">
        <v>190</v>
      </c>
      <c r="E304" s="83" t="s">
        <v>406</v>
      </c>
      <c r="F304" s="83"/>
      <c r="G304" s="77">
        <f>G305+G306</f>
        <v>50</v>
      </c>
    </row>
    <row r="305" spans="1:7" ht="31.5" hidden="1">
      <c r="A305" s="2" t="s">
        <v>194</v>
      </c>
      <c r="B305" s="52" t="s">
        <v>29</v>
      </c>
      <c r="C305" s="106" t="s">
        <v>185</v>
      </c>
      <c r="D305" s="106" t="s">
        <v>190</v>
      </c>
      <c r="E305" s="83" t="s">
        <v>406</v>
      </c>
      <c r="F305" s="83">
        <v>810</v>
      </c>
      <c r="G305" s="98">
        <v>0</v>
      </c>
    </row>
    <row r="306" spans="1:7" ht="31.5">
      <c r="A306" s="51" t="s">
        <v>169</v>
      </c>
      <c r="B306" s="52" t="s">
        <v>29</v>
      </c>
      <c r="C306" s="106" t="s">
        <v>185</v>
      </c>
      <c r="D306" s="106" t="s">
        <v>190</v>
      </c>
      <c r="E306" s="83" t="s">
        <v>406</v>
      </c>
      <c r="F306" s="83">
        <v>244</v>
      </c>
      <c r="G306" s="98">
        <v>50</v>
      </c>
    </row>
    <row r="307" spans="1:7" ht="15.75">
      <c r="A307" s="2" t="s">
        <v>412</v>
      </c>
      <c r="B307" s="52" t="s">
        <v>29</v>
      </c>
      <c r="C307" s="106"/>
      <c r="D307" s="106"/>
      <c r="E307" s="83" t="s">
        <v>413</v>
      </c>
      <c r="F307" s="83"/>
      <c r="G307" s="77">
        <f>G308</f>
        <v>50</v>
      </c>
    </row>
    <row r="308" spans="1:7" ht="15.75">
      <c r="A308" s="51" t="s">
        <v>6</v>
      </c>
      <c r="B308" s="52" t="s">
        <v>29</v>
      </c>
      <c r="C308" s="106" t="s">
        <v>185</v>
      </c>
      <c r="D308" s="106" t="s">
        <v>159</v>
      </c>
      <c r="E308" s="83" t="s">
        <v>413</v>
      </c>
      <c r="F308" s="83"/>
      <c r="G308" s="77">
        <f>G309</f>
        <v>50</v>
      </c>
    </row>
    <row r="309" spans="1:7" ht="31.5">
      <c r="A309" s="51" t="s">
        <v>169</v>
      </c>
      <c r="B309" s="52" t="s">
        <v>29</v>
      </c>
      <c r="C309" s="106" t="s">
        <v>185</v>
      </c>
      <c r="D309" s="106" t="s">
        <v>159</v>
      </c>
      <c r="E309" s="83" t="s">
        <v>413</v>
      </c>
      <c r="F309" s="83">
        <v>244</v>
      </c>
      <c r="G309" s="98">
        <v>50</v>
      </c>
    </row>
    <row r="310" spans="1:7" ht="15.75" hidden="1">
      <c r="A310" s="2" t="s">
        <v>422</v>
      </c>
      <c r="B310" s="52" t="s">
        <v>29</v>
      </c>
      <c r="C310" s="106"/>
      <c r="D310" s="106"/>
      <c r="E310" s="83" t="s">
        <v>423</v>
      </c>
      <c r="F310" s="83"/>
      <c r="G310" s="98">
        <f>G311</f>
        <v>6184.8</v>
      </c>
    </row>
    <row r="311" spans="1:7" ht="15.75" hidden="1">
      <c r="A311" s="51" t="s">
        <v>6</v>
      </c>
      <c r="B311" s="52" t="s">
        <v>29</v>
      </c>
      <c r="C311" s="106" t="s">
        <v>185</v>
      </c>
      <c r="D311" s="106" t="s">
        <v>159</v>
      </c>
      <c r="E311" s="83" t="s">
        <v>423</v>
      </c>
      <c r="F311" s="83"/>
      <c r="G311" s="98">
        <f>G312</f>
        <v>6184.8</v>
      </c>
    </row>
    <row r="312" spans="1:7" ht="31.5" hidden="1">
      <c r="A312" s="51" t="s">
        <v>169</v>
      </c>
      <c r="B312" s="52" t="s">
        <v>29</v>
      </c>
      <c r="C312" s="106" t="s">
        <v>185</v>
      </c>
      <c r="D312" s="106" t="s">
        <v>159</v>
      </c>
      <c r="E312" s="83" t="s">
        <v>423</v>
      </c>
      <c r="F312" s="83">
        <v>244</v>
      </c>
      <c r="G312" s="98">
        <f>'Прил.7 Прогр.2016'!E371</f>
        <v>6184.8</v>
      </c>
    </row>
    <row r="313" spans="1:7" ht="15.75" hidden="1">
      <c r="A313" s="51" t="s">
        <v>414</v>
      </c>
      <c r="B313" s="52" t="s">
        <v>29</v>
      </c>
      <c r="C313" s="106"/>
      <c r="D313" s="106"/>
      <c r="E313" s="83" t="s">
        <v>415</v>
      </c>
      <c r="F313" s="83"/>
      <c r="G313" s="77">
        <f>G314</f>
        <v>0</v>
      </c>
    </row>
    <row r="314" spans="1:7" ht="15.75" hidden="1">
      <c r="A314" s="51" t="s">
        <v>2</v>
      </c>
      <c r="B314" s="52" t="s">
        <v>29</v>
      </c>
      <c r="C314" s="106" t="s">
        <v>158</v>
      </c>
      <c r="D314" s="106" t="s">
        <v>202</v>
      </c>
      <c r="E314" s="83" t="s">
        <v>415</v>
      </c>
      <c r="F314" s="83"/>
      <c r="G314" s="77">
        <f>G315</f>
        <v>0</v>
      </c>
    </row>
    <row r="315" spans="1:7" ht="31.5" hidden="1">
      <c r="A315" s="51" t="s">
        <v>169</v>
      </c>
      <c r="B315" s="52" t="s">
        <v>29</v>
      </c>
      <c r="C315" s="106" t="s">
        <v>158</v>
      </c>
      <c r="D315" s="106" t="s">
        <v>202</v>
      </c>
      <c r="E315" s="83" t="s">
        <v>415</v>
      </c>
      <c r="F315" s="83">
        <v>244</v>
      </c>
      <c r="G315" s="98">
        <v>0</v>
      </c>
    </row>
    <row r="316" spans="1:7" ht="15.75" hidden="1">
      <c r="A316" s="51" t="s">
        <v>416</v>
      </c>
      <c r="B316" s="52" t="s">
        <v>29</v>
      </c>
      <c r="C316" s="106"/>
      <c r="D316" s="106"/>
      <c r="E316" s="83" t="s">
        <v>417</v>
      </c>
      <c r="F316" s="83"/>
      <c r="G316" s="77">
        <f>G317</f>
        <v>0</v>
      </c>
    </row>
    <row r="317" spans="1:7" ht="15.75" hidden="1">
      <c r="A317" s="2" t="s">
        <v>111</v>
      </c>
      <c r="B317" s="52" t="s">
        <v>29</v>
      </c>
      <c r="C317" s="106" t="s">
        <v>181</v>
      </c>
      <c r="D317" s="106" t="s">
        <v>299</v>
      </c>
      <c r="E317" s="83" t="s">
        <v>417</v>
      </c>
      <c r="F317" s="83"/>
      <c r="G317" s="77">
        <f>G318</f>
        <v>0</v>
      </c>
    </row>
    <row r="318" spans="1:7" ht="31.5" hidden="1">
      <c r="A318" s="51" t="s">
        <v>169</v>
      </c>
      <c r="B318" s="52" t="s">
        <v>29</v>
      </c>
      <c r="C318" s="106" t="s">
        <v>181</v>
      </c>
      <c r="D318" s="106" t="s">
        <v>299</v>
      </c>
      <c r="E318" s="83" t="s">
        <v>417</v>
      </c>
      <c r="F318" s="83">
        <v>244</v>
      </c>
      <c r="G318" s="98">
        <v>0</v>
      </c>
    </row>
    <row r="319" spans="1:7" ht="15.75" hidden="1">
      <c r="A319" s="51" t="s">
        <v>418</v>
      </c>
      <c r="B319" s="52" t="s">
        <v>29</v>
      </c>
      <c r="C319" s="106"/>
      <c r="D319" s="106"/>
      <c r="E319" s="83" t="s">
        <v>419</v>
      </c>
      <c r="F319" s="83"/>
      <c r="G319" s="77">
        <f>G320</f>
        <v>0</v>
      </c>
    </row>
    <row r="320" spans="1:7" ht="15.75" hidden="1">
      <c r="A320" s="57" t="s">
        <v>28</v>
      </c>
      <c r="B320" s="52" t="s">
        <v>29</v>
      </c>
      <c r="C320" s="106" t="s">
        <v>226</v>
      </c>
      <c r="D320" s="106" t="s">
        <v>226</v>
      </c>
      <c r="E320" s="83" t="s">
        <v>419</v>
      </c>
      <c r="F320" s="83"/>
      <c r="G320" s="77">
        <f>G321</f>
        <v>0</v>
      </c>
    </row>
    <row r="321" spans="1:7" ht="31.5" hidden="1">
      <c r="A321" s="51" t="s">
        <v>169</v>
      </c>
      <c r="B321" s="52" t="s">
        <v>29</v>
      </c>
      <c r="C321" s="106" t="s">
        <v>226</v>
      </c>
      <c r="D321" s="106" t="s">
        <v>226</v>
      </c>
      <c r="E321" s="83" t="s">
        <v>419</v>
      </c>
      <c r="F321" s="83">
        <v>244</v>
      </c>
      <c r="G321" s="98">
        <v>0</v>
      </c>
    </row>
    <row r="322" spans="1:7" ht="63.75" customHeight="1" hidden="1">
      <c r="A322" s="2" t="s">
        <v>358</v>
      </c>
      <c r="B322" s="52" t="s">
        <v>29</v>
      </c>
      <c r="C322" s="106"/>
      <c r="D322" s="106"/>
      <c r="E322" s="83" t="s">
        <v>359</v>
      </c>
      <c r="F322" s="83"/>
      <c r="G322" s="77">
        <f>G324</f>
        <v>0</v>
      </c>
    </row>
    <row r="323" spans="1:7" ht="15.75" hidden="1">
      <c r="A323" s="2" t="s">
        <v>360</v>
      </c>
      <c r="B323" s="52" t="s">
        <v>29</v>
      </c>
      <c r="C323" s="106" t="s">
        <v>158</v>
      </c>
      <c r="D323" s="106" t="s">
        <v>226</v>
      </c>
      <c r="E323" s="83"/>
      <c r="F323" s="83"/>
      <c r="G323" s="77">
        <f>G322</f>
        <v>0</v>
      </c>
    </row>
    <row r="324" spans="1:7" ht="18" customHeight="1" hidden="1">
      <c r="A324" s="2" t="s">
        <v>361</v>
      </c>
      <c r="B324" s="52" t="s">
        <v>29</v>
      </c>
      <c r="C324" s="106" t="s">
        <v>158</v>
      </c>
      <c r="D324" s="106" t="s">
        <v>226</v>
      </c>
      <c r="E324" s="83" t="s">
        <v>359</v>
      </c>
      <c r="F324" s="83">
        <v>520</v>
      </c>
      <c r="G324" s="77">
        <v>0</v>
      </c>
    </row>
    <row r="325" spans="1:7" ht="15.75">
      <c r="A325" s="88" t="s">
        <v>362</v>
      </c>
      <c r="B325" s="89"/>
      <c r="C325" s="133"/>
      <c r="D325" s="133"/>
      <c r="E325" s="110"/>
      <c r="F325" s="110"/>
      <c r="G325" s="96">
        <f>G9+G36</f>
        <v>93233.49999999999</v>
      </c>
    </row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2016-03-22T06:19:49Z</cp:lastPrinted>
  <dcterms:created xsi:type="dcterms:W3CDTF">2009-12-04T09:22:25Z</dcterms:created>
  <dcterms:modified xsi:type="dcterms:W3CDTF">2016-03-23T13:45:52Z</dcterms:modified>
  <cp:category/>
  <cp:version/>
  <cp:contentType/>
  <cp:contentStatus/>
</cp:coreProperties>
</file>