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10" windowWidth="15195" windowHeight="8130" tabRatio="764" activeTab="0"/>
  </bookViews>
  <sheets>
    <sheet name="Прил. 1 Источники 2018 " sheetId="1" r:id="rId1"/>
    <sheet name="Прил.2 Источники 19-20" sheetId="2" r:id="rId2"/>
    <sheet name="прил. 3 Доходы 2018" sheetId="3" r:id="rId3"/>
    <sheet name="Прил.4 Доходы 19-20" sheetId="4" r:id="rId4"/>
    <sheet name="Прил.5 Безв.2018" sheetId="5" r:id="rId5"/>
    <sheet name="Прил.6 Безв.19-20" sheetId="6" r:id="rId6"/>
    <sheet name="Прил.7 Прогр.2018" sheetId="7" r:id="rId7"/>
    <sheet name="Прил.8 Програм. 19-20" sheetId="8" r:id="rId8"/>
    <sheet name="Прил.9 Ведом.2016" sheetId="9" state="hidden" r:id="rId9"/>
    <sheet name="Прил.10 Ведом.17-18" sheetId="10" state="hidden" r:id="rId10"/>
    <sheet name="Прил.9 Разделы 2018" sheetId="11" r:id="rId11"/>
    <sheet name="Прил.10 Разделы 2019,2020" sheetId="12" r:id="rId12"/>
    <sheet name="прил.11 Вед. струк. 2018" sheetId="13" r:id="rId13"/>
    <sheet name="Прил.12 Вед. струк. 19-20" sheetId="14" r:id="rId14"/>
    <sheet name="Прил. 13 гл.распор." sheetId="15" r:id="rId15"/>
    <sheet name="Прил.14 гл.адм.источ." sheetId="16" r:id="rId16"/>
    <sheet name="Прил.15 Перечень КБК" sheetId="17" r:id="rId17"/>
    <sheet name="Прил.16 ИМТ 2018" sheetId="18" r:id="rId18"/>
  </sheets>
  <definedNames>
    <definedName name="_xlnm._FilterDatabase" localSheetId="12" hidden="1">'прил.11 Вед. струк. 2018'!$A$8:$G$398</definedName>
    <definedName name="_xlnm._FilterDatabase" localSheetId="6" hidden="1">'Прил.7 Прогр.2018'!$A$8:$E$450</definedName>
    <definedName name="_xlnm._FilterDatabase" localSheetId="7" hidden="1">'Прил.8 Програм. 19-20'!$A$8:$F$368</definedName>
  </definedNames>
  <calcPr fullCalcOnLoad="1"/>
</workbook>
</file>

<file path=xl/sharedStrings.xml><?xml version="1.0" encoding="utf-8"?>
<sst xmlns="http://schemas.openxmlformats.org/spreadsheetml/2006/main" count="8842" uniqueCount="896">
  <si>
    <t xml:space="preserve">к постановлению Совета депутатов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</si>
  <si>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</si>
  <si>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</si>
  <si>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</si>
  <si>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</si>
  <si>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</si>
  <si>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</si>
  <si>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</si>
  <si>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</si>
  <si>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</si>
  <si>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</si>
  <si>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</si>
  <si>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</si>
  <si>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</si>
  <si>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</si>
  <si>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</si>
  <si>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</si>
  <si>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</si>
  <si>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</si>
  <si>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</si>
  <si>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</si>
  <si>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</si>
  <si>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1.</t>
  </si>
  <si>
    <t>Обеспечение деятельности органов местного самоуправления</t>
  </si>
  <si>
    <t>2.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</si>
  <si>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</si>
  <si>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</si>
  <si>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</si>
  <si>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</si>
  <si>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</si>
  <si>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</si>
  <si>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</si>
  <si>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</si>
  <si>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</si>
  <si>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</si>
  <si>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</si>
  <si>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</si>
  <si>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</si>
  <si>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</si>
  <si>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</si>
  <si>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</si>
  <si>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</si>
  <si>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</si>
  <si>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</si>
  <si>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</si>
  <si>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</si>
  <si>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</si>
  <si>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</si>
  <si>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</si>
  <si>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</si>
  <si>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</si>
  <si>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</si>
  <si>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</si>
  <si>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</si>
  <si>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</si>
  <si>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</si>
  <si>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</si>
  <si>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</si>
  <si>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</si>
  <si>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12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</si>
  <si>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</si>
  <si>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</si>
  <si>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</si>
  <si>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Приложение № 2</t>
  </si>
  <si>
    <t>Приложение № 11</t>
  </si>
  <si>
    <t>Сумма  (тыс.руб.)</t>
  </si>
  <si>
    <t>Приложение № 5</t>
  </si>
  <si>
    <t>Приложение № 6</t>
  </si>
  <si>
    <t>главных распорядителей (распорядителей) и получателей бюджетных средств</t>
  </si>
  <si>
    <t xml:space="preserve"> Всеволожского муниципального района </t>
  </si>
  <si>
    <t>муниципального образования «Морозовское городское поселение</t>
  </si>
  <si>
    <t xml:space="preserve">ПЕРЕЧЕНЬ
</t>
  </si>
  <si>
    <t xml:space="preserve"> Главный распорядитель (распорядитель) бюджетных средств: - </t>
  </si>
  <si>
    <t>Совет депутатов МО «Морозовское городское поселение»</t>
  </si>
  <si>
    <t xml:space="preserve">Получатель: - Совет депутатов МО «Морозовское городское </t>
  </si>
  <si>
    <t>поселение»</t>
  </si>
  <si>
    <t xml:space="preserve">Администрация МО «Морозовское городское поселение»
</t>
  </si>
  <si>
    <t>Получатели бюджетных средств:</t>
  </si>
  <si>
    <t>МКУ "ЦИП "Ресурс"</t>
  </si>
  <si>
    <t xml:space="preserve">Главный распорядитель (распорядитель) бюджетных средств:  </t>
  </si>
  <si>
    <t>МКУ «Дом культуры имени Н.М. Чекалова»</t>
  </si>
  <si>
    <t>Приложение № 8</t>
  </si>
  <si>
    <t>Приложение № 10</t>
  </si>
  <si>
    <t>Приложение № 7</t>
  </si>
  <si>
    <t>Приложение № 4</t>
  </si>
  <si>
    <t>Приложение № 9</t>
  </si>
  <si>
    <t>Приложение № 13</t>
  </si>
  <si>
    <t>Код администратора</t>
  </si>
  <si>
    <t>Наименование доходного источника</t>
  </si>
  <si>
    <t>001  Администрация муниципального образования « Морозовское городское поселение Всеволожского муниципального района Ленинградской области»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</si>
  <si>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 муниципальных бюджетных и автономных учреждений)</t>
  </si>
  <si>
    <t xml:space="preserve">Перечень
кодов доходов бюджетной классификации, администрируемых </t>
  </si>
  <si>
    <t>администратором доходов - администрацией</t>
  </si>
  <si>
    <t xml:space="preserve"> Всеволожского муниципального района Ленинградской области»</t>
  </si>
  <si>
    <t xml:space="preserve"> муниципального образования «Морозовское городское поселение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</si>
  <si>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</si>
  <si>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</si>
  <si>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</si>
  <si>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Главные администраторы источников</t>
  </si>
  <si>
    <t xml:space="preserve">внутреннего финансирования дефицита бюджета </t>
  </si>
  <si>
    <t>001 Администрация МО «Морозовское городское поселение Всеволожского муниципального района Ленинградской области»</t>
  </si>
  <si>
    <t xml:space="preserve">01 05 02 01 10 0000 510  </t>
  </si>
  <si>
    <t>Увеличение прочих      остатков                             денежных      средств      бюджетов                              поселений</t>
  </si>
  <si>
    <t>01 05 02 01 10 0000 610</t>
  </si>
  <si>
    <t>Уменьшение     прочих      остатков                             денежных      средств      бюджетов                              поселений</t>
  </si>
  <si>
    <t>от других бюджетов бюджетной системы Российской Федерации</t>
  </si>
  <si>
    <t>Источники доходов</t>
  </si>
  <si>
    <t>Код бюджетной классификации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</si>
  <si>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</si>
  <si>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</si>
  <si>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</si>
  <si>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</si>
  <si>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</si>
  <si>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</si>
  <si>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</si>
  <si>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</si>
  <si>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</si>
  <si>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</si>
  <si>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</si>
  <si>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</si>
  <si>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</si>
  <si>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</si>
  <si>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</si>
  <si>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</si>
  <si>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</si>
  <si>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</si>
  <si>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</si>
  <si>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</si>
  <si>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11301995100000130</t>
  </si>
  <si>
    <t>11400000000000000</t>
  </si>
  <si>
    <t>11406025100000430</t>
  </si>
  <si>
    <t>11402053100000410</t>
  </si>
  <si>
    <t>11700000000000000</t>
  </si>
  <si>
    <t>20000000000000000</t>
  </si>
  <si>
    <t>20201001100000151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</si>
  <si>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</si>
  <si>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</si>
  <si>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</si>
  <si>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</si>
  <si>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</si>
  <si>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</si>
  <si>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</si>
  <si>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</si>
  <si>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</si>
  <si>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</si>
  <si>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</si>
  <si>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</si>
  <si>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</si>
  <si>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</si>
  <si>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</si>
  <si>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</si>
  <si>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</si>
  <si>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</si>
  <si>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</si>
  <si>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</si>
  <si>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</si>
  <si>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</si>
  <si>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</si>
  <si>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</si>
  <si>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</si>
  <si>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</si>
  <si>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</si>
  <si>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</si>
  <si>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</si>
  <si>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</si>
  <si>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</si>
  <si>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</si>
  <si>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</si>
  <si>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</si>
  <si>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</si>
  <si>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</si>
  <si>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11 1 0000</t>
  </si>
  <si>
    <t>04</t>
  </si>
  <si>
    <t>12</t>
  </si>
  <si>
    <t>Мероприятия в сфере комплексного развитие инфраструктуры муниципального образования</t>
  </si>
  <si>
    <t>11 1 0041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</si>
  <si>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</si>
  <si>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</si>
  <si>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</si>
  <si>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</si>
  <si>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</si>
  <si>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</si>
  <si>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</si>
  <si>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</si>
  <si>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</si>
  <si>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</si>
  <si>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</si>
  <si>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</si>
  <si>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</si>
  <si>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</si>
  <si>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</si>
  <si>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</si>
  <si>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</si>
  <si>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</si>
  <si>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</si>
  <si>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</si>
  <si>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</si>
  <si>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</si>
  <si>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</si>
  <si>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</si>
  <si>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</si>
  <si>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</si>
  <si>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</si>
  <si>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</si>
  <si>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</si>
  <si>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</si>
  <si>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</si>
  <si>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</si>
  <si>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</si>
  <si>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</si>
  <si>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</si>
  <si>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</si>
  <si>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</si>
  <si>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</si>
  <si>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</si>
  <si>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</si>
  <si>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</si>
  <si>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</si>
  <si>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</si>
  <si>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</si>
  <si>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</si>
  <si>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</si>
  <si>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</si>
  <si>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</si>
  <si>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</si>
  <si>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</si>
  <si>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</si>
  <si>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</si>
  <si>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</si>
  <si>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</si>
  <si>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</si>
  <si>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</si>
  <si>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</si>
  <si>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</si>
  <si>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</si>
  <si>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</si>
  <si>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</si>
  <si>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</si>
  <si>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</si>
  <si>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</si>
  <si>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</si>
  <si>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</si>
  <si>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</si>
  <si>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</si>
  <si>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</si>
  <si>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</si>
  <si>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</si>
  <si>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</si>
  <si>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</si>
  <si>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</si>
  <si>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</si>
  <si>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</si>
  <si>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</si>
  <si>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</si>
  <si>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</si>
  <si>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</si>
  <si>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</si>
  <si>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</si>
  <si>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</si>
  <si>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</si>
  <si>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</si>
  <si>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</si>
  <si>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</si>
  <si>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</si>
  <si>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</si>
  <si>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</si>
  <si>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</si>
  <si>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</si>
  <si>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</si>
  <si>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</si>
  <si>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</si>
  <si>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</si>
  <si>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</si>
  <si>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</si>
  <si>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</si>
  <si>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</si>
  <si>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</si>
  <si>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</si>
  <si>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</si>
  <si>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</si>
  <si>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</si>
  <si>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</si>
  <si>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</si>
  <si>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</si>
  <si>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</si>
  <si>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</si>
  <si>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</si>
  <si>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</si>
  <si>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</si>
  <si>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</si>
  <si>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</si>
  <si>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</si>
  <si>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</si>
  <si>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</si>
  <si>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</si>
  <si>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</si>
  <si>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</si>
  <si>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</si>
  <si>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</si>
  <si>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</si>
  <si>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</si>
  <si>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</si>
  <si>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</si>
  <si>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</si>
  <si>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</si>
  <si>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</si>
  <si>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</si>
  <si>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</si>
  <si>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</si>
  <si>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</si>
  <si>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</si>
  <si>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</si>
  <si>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</si>
  <si>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</si>
  <si>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</si>
  <si>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</si>
  <si>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</si>
  <si>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</si>
  <si>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</si>
  <si>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</si>
  <si>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</si>
  <si>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</si>
  <si>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</si>
  <si>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</si>
  <si>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</si>
  <si>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</si>
  <si>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</si>
  <si>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</si>
  <si>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</si>
  <si>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</si>
  <si>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</si>
  <si>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</si>
  <si>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</si>
  <si>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</si>
  <si>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</si>
  <si>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</si>
  <si>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</si>
  <si>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</si>
  <si>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</si>
  <si>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</si>
  <si>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</si>
  <si>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</si>
  <si>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</si>
  <si>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</si>
  <si>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</si>
  <si>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</si>
  <si>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</si>
  <si>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</si>
  <si>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</si>
  <si>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</si>
  <si>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</si>
  <si>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</si>
  <si>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</si>
  <si>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</si>
  <si>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</si>
  <si>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0107</t>
  </si>
  <si>
    <t>ОБЩЕГОСУДАРСТВЕННЫЕ ВОПРОСЫ</t>
  </si>
  <si>
    <t>121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</si>
  <si>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</si>
  <si>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</si>
  <si>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</si>
  <si>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</si>
  <si>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</si>
  <si>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</si>
  <si>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</si>
  <si>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</si>
  <si>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</si>
  <si>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</si>
  <si>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</si>
  <si>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</si>
  <si>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</si>
  <si>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</si>
  <si>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</si>
  <si>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</si>
  <si>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810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</si>
  <si>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</si>
  <si>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</si>
  <si>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</si>
  <si>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</si>
  <si>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</si>
  <si>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</si>
  <si>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</si>
  <si>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</si>
  <si>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</si>
  <si>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</si>
  <si>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1 03 02000 01 0000 100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</si>
  <si>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</si>
  <si>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</si>
  <si>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</si>
  <si>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</si>
  <si>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</si>
  <si>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</si>
  <si>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</si>
  <si>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</si>
  <si>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</si>
  <si>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</si>
  <si>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</si>
  <si>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</si>
  <si>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</si>
  <si>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</si>
  <si>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</si>
  <si>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</si>
  <si>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</si>
  <si>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</si>
  <si>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</si>
  <si>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</si>
  <si>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</si>
  <si>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</si>
  <si>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</si>
  <si>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</si>
  <si>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</si>
  <si>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1 08 04020 01 1000 110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</si>
  <si>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</si>
  <si>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</si>
  <si>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</si>
  <si>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</si>
  <si>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</si>
  <si>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«Культура Морозовского городского поселения Всеволожского муниципального района Ленинградской области»   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</si>
  <si>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</si>
  <si>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</si>
  <si>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</si>
  <si>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</si>
  <si>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</si>
  <si>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</si>
  <si>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</si>
  <si>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</si>
  <si>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</si>
  <si>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</si>
  <si>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>____________ № ____________</t>
  </si>
  <si>
    <t>_______________ № ___________</t>
  </si>
  <si>
    <t>_____________________ № _________</t>
  </si>
  <si>
    <t>_________________ № _________</t>
  </si>
  <si>
    <t>Сумма на 2018 год (тыс.руб.)</t>
  </si>
  <si>
    <t>_________________ № ___________</t>
  </si>
  <si>
    <t>_________________ № ________</t>
  </si>
  <si>
    <t>11105013130000120</t>
  </si>
  <si>
    <t>11105025130000120</t>
  </si>
  <si>
    <t>______________ № _________</t>
  </si>
  <si>
    <t>____________ № __________</t>
  </si>
  <si>
    <t>_____________ № _________</t>
  </si>
  <si>
    <t>1 11 02085 13 0000 120</t>
  </si>
  <si>
    <t>1 11 05013 13 0000120</t>
  </si>
  <si>
    <t>1 11 05025 13 0000 120</t>
  </si>
  <si>
    <t>1 11 05035 13 0000 120</t>
  </si>
  <si>
    <t xml:space="preserve">1 11 05075 13 0000 120   </t>
  </si>
  <si>
    <t>1 11 07015 13 0000 120</t>
  </si>
  <si>
    <t>1 11 09035 13 0000 120</t>
  </si>
  <si>
    <t>1 11 09045 13 0000 120</t>
  </si>
  <si>
    <t>1 13 01995 13 0000 130</t>
  </si>
  <si>
    <t>1 13 02995 13 0000 130</t>
  </si>
  <si>
    <t xml:space="preserve">1 13 02065 13 0000 130      </t>
  </si>
  <si>
    <t>1 14 01050 13 0000 410</t>
  </si>
  <si>
    <t>1 14 02052 13 0000 410</t>
  </si>
  <si>
    <t>1 14 02052 13 0000 440</t>
  </si>
  <si>
    <t>1 14 02053 13 0000 410</t>
  </si>
  <si>
    <t>1 14 02053 13 0000 440</t>
  </si>
  <si>
    <t>114 06013 13 0000 430</t>
  </si>
  <si>
    <t>114 06025 13 0000 430</t>
  </si>
  <si>
    <t>1 15 02050 13 0000 140</t>
  </si>
  <si>
    <t>116 18050 13 0000 140</t>
  </si>
  <si>
    <t>116 21050 13 0000 140</t>
  </si>
  <si>
    <t>116 25074 13 0000 140</t>
  </si>
  <si>
    <t>116 25085 13 0000 140</t>
  </si>
  <si>
    <t>1 16 32000 13 0000 140</t>
  </si>
  <si>
    <t>1 16 33050 13 0000 140</t>
  </si>
  <si>
    <t>116 90050 13 0000 140</t>
  </si>
  <si>
    <t>1 17 01050 13 0000 180</t>
  </si>
  <si>
    <t>1 17 02000 13 0000180</t>
  </si>
  <si>
    <t>1 17 05050 13 0000 180</t>
  </si>
  <si>
    <t>2 07 05020 13 0000 180</t>
  </si>
  <si>
    <t>2 07 05030 13 0000 180</t>
  </si>
  <si>
    <t>2 08 05000 13 0000 180</t>
  </si>
  <si>
    <t>Доходы от размещения сумм, аккумулируемых в ходе проведения  аукционов по продаже акций, находящихся в собственности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</si>
  <si>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</si>
  <si>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</si>
  <si>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от сдачи в аренду имущества, находящегося в  оперативном 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учреждений).</t>
  </si>
  <si>
    <t>Доходы  от  сдачи  в  аренду  имущества, составляющего  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</si>
  <si>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</si>
  <si>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поселений.</t>
  </si>
  <si>
    <t>Прочие поступления от использования имущества, находящегося в собственности городских поселений (за исключение имущества муниципальных бюджетных и  автономных  учреждений, а также имущества муниципальных унитарных  предприятий, в том числе казенных)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</si>
  <si>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</si>
  <si>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</si>
  <si>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</si>
  <si>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продажи квартир находящихся в собственности городских поселений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</si>
  <si>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основных средств по указанному имуществу.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</si>
  <si>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материальных запасов по указанному имуществу.</t>
  </si>
  <si>
    <t>Доходы от реализации иного 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</si>
  <si>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</si>
  <si>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</si>
  <si>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Доходы от продажи земельных участков, находящихся в собственности городских поселений  (за исключением земельных участков  муниципальных бюджетных и автономных учреждений)</t>
  </si>
  <si>
    <t>Платежи, взимаемые организациями городских поселений, за выполнение определенных функций</t>
  </si>
  <si>
    <t>Денежные взыскания (штрафы) за нарушение бюджетного законодательства (в части бюджетов городских поселений)</t>
  </si>
  <si>
    <t>Денежные взыскания (штрафы) и иные суммы, взыскиваемые с лиц, виновных в совершении  преступлений, и в возмещение ущерба имуществу, зачисляемые в бюджеты городских поселений.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</si>
  <si>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поселений.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</si>
  <si>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</si>
  <si>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</si>
  <si>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поселений.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</si>
  <si>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</si>
  <si>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</si>
  <si>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года).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</si>
  <si>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</si>
  <si>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</si>
  <si>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</si>
  <si>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</si>
  <si>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</si>
  <si>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Субвенции бюджетам городских поселений на выполнение передаваемых полномочий субъектов РФ.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</si>
  <si>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</si>
  <si>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поселений.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</si>
  <si>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 осуществление такого возврата и процентов, начисленных на излишне взысканные суммы.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</si>
  <si>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</si>
  <si>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</si>
  <si>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_______________ № ______</t>
  </si>
  <si>
    <t>________________ № _______</t>
  </si>
  <si>
    <t>______________________ №____________</t>
  </si>
  <si>
    <t>2018 год  (тыс. руб.)</t>
  </si>
  <si>
    <t>2017 год   (тыс. руб.)</t>
  </si>
  <si>
    <t>________________ № _________</t>
  </si>
  <si>
    <t>___________ № _____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</si>
  <si>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</si>
  <si>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</si>
  <si>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</si>
  <si>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</si>
  <si>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</si>
  <si>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</si>
  <si>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</si>
  <si>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</si>
  <si>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</si>
  <si>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</si>
  <si>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</si>
  <si>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</si>
  <si>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</si>
  <si>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Основное мероприятие "Энергосбережения и энергетической эффективности"</t>
  </si>
  <si>
    <t>11 0 04 00000</t>
  </si>
  <si>
    <t>11 0 04 00450</t>
  </si>
  <si>
    <t>11 0 05 00000</t>
  </si>
  <si>
    <t>Основное мероприятие "Безопасное и комфортное проживание граждан"</t>
  </si>
  <si>
    <t>11 0 05 00460</t>
  </si>
  <si>
    <t>12 1 01 00000</t>
  </si>
  <si>
    <t>12 1 00 00000</t>
  </si>
  <si>
    <t>12 1 02 00620</t>
  </si>
  <si>
    <t>12 1 02 00000</t>
  </si>
  <si>
    <t>Основное мероприятие "Экология родного края"</t>
  </si>
  <si>
    <t>12 1 04 00000</t>
  </si>
  <si>
    <t>12 1 04 00640</t>
  </si>
  <si>
    <t>12 0 00 00000</t>
  </si>
  <si>
    <t>Основное мероприятие "Развитие детско-юношеского спорта"</t>
  </si>
  <si>
    <t>12 2 00 00000</t>
  </si>
  <si>
    <t>12 2 02 00000</t>
  </si>
  <si>
    <t>12 2 03 00000</t>
  </si>
  <si>
    <t>12 2 01 00000</t>
  </si>
  <si>
    <t>12 2 01 00810</t>
  </si>
  <si>
    <t>12 2 02 00820</t>
  </si>
  <si>
    <t>12 2 03 00830</t>
  </si>
  <si>
    <t>Основное мероприятие "Развитие патриотизма, гражданственности, социальной зрелости молодежи"</t>
  </si>
  <si>
    <t>Основное мероприятие "Развитие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молодежи"</t>
  </si>
  <si>
    <t>Основное мероприятие "Содействие разностороннему развитию молодых людей, их творческих способностей, навыков самоорганизации и самореализации личности"</t>
  </si>
  <si>
    <t>12 3 01 00000</t>
  </si>
  <si>
    <t>12 3  01 00910</t>
  </si>
  <si>
    <t xml:space="preserve">12 4 00 00000 </t>
  </si>
  <si>
    <t>Основное мероприятие "Формирование гражданской позиции, патриотического отношения к России"</t>
  </si>
  <si>
    <t>Основное мероприятие "Праздничные мероприятия для детей и молодежи"</t>
  </si>
  <si>
    <t>Основное мероприятие "Активный семейный отдых"</t>
  </si>
  <si>
    <t>12 4 01 00000</t>
  </si>
  <si>
    <t xml:space="preserve">12 4 01 01010 </t>
  </si>
  <si>
    <t>12 4 02 00000</t>
  </si>
  <si>
    <t>12 4 02 01020</t>
  </si>
  <si>
    <t>Основное мероприятие "Просветительная работа"</t>
  </si>
  <si>
    <t>Основное мероприятие "Организация досуга детей и подростков"</t>
  </si>
  <si>
    <t>12 4 03 00000</t>
  </si>
  <si>
    <t>12 4 05 00000</t>
  </si>
  <si>
    <t>12 4 03 01030</t>
  </si>
  <si>
    <t>12 4 05 01050</t>
  </si>
  <si>
    <t>12 5 00 00000</t>
  </si>
  <si>
    <t>Основное мероприятие "Просветительская работа по проблемам наркомании, алкоголизма и табакокурения"</t>
  </si>
  <si>
    <t>Основное мероприятие "Проведение муниципальных акций, фестивалей, выставок, слетов "Мы за здоровый образ жизни!"</t>
  </si>
  <si>
    <t>12 5 01 00000</t>
  </si>
  <si>
    <t>12 5 01 01110</t>
  </si>
  <si>
    <t>12 5 02 00000</t>
  </si>
  <si>
    <t>12 5 02 01120</t>
  </si>
  <si>
    <t>12 6 00 00000</t>
  </si>
  <si>
    <t>Основное мероприятие "Организация досуга"</t>
  </si>
  <si>
    <t>12 6 03 00000</t>
  </si>
  <si>
    <t>12 6 03 01230</t>
  </si>
  <si>
    <t>13 0 00 00000</t>
  </si>
  <si>
    <t>13 1 00 00000</t>
  </si>
  <si>
    <t>13 1 01 00000</t>
  </si>
  <si>
    <t>13 1 01 01310</t>
  </si>
  <si>
    <t>Основное мероприятие "Развитие  культурно-досуговой деятельности "</t>
  </si>
  <si>
    <t>Основное мероприятие "Обеспечение деятельности  муниципального казненного учреждения   "Дом Культуры им. Н.М. Чекалова"</t>
  </si>
  <si>
    <t>Основное мероприятие "Капитальный ремонт  в здании МКУ "Дом Культуры им. Н.М. Чекалова"</t>
  </si>
  <si>
    <t>13 1 03 00000</t>
  </si>
  <si>
    <t>13 1 03 01330</t>
  </si>
  <si>
    <t>Основное мероприятие "Укрепление материально-технической базы"</t>
  </si>
  <si>
    <t>13 1 04 01340</t>
  </si>
  <si>
    <t>13 1 06 00000</t>
  </si>
  <si>
    <t>13 1 06 01360</t>
  </si>
  <si>
    <t>13 2 00 00000</t>
  </si>
  <si>
    <t>Основное мероприятие "Совершенствование библиотечного обслуживания населения"</t>
  </si>
  <si>
    <t>13 2 01 00000</t>
  </si>
  <si>
    <t>13 2 01 01410</t>
  </si>
  <si>
    <t>Основное мероприятие "Укомплектование и обеспечение сохранности библиотечных фондов"</t>
  </si>
  <si>
    <t>13 2 02 00000</t>
  </si>
  <si>
    <t xml:space="preserve">13 2 02 01420 </t>
  </si>
  <si>
    <t>13 2 03 00000</t>
  </si>
  <si>
    <t>13 2 03 01430</t>
  </si>
  <si>
    <t>Основное мероприятие "Укомплектование и обеспечение сохранности музейных фондов"</t>
  </si>
  <si>
    <t>Основное мероприятие "Развитие культурно-эстетического направления"</t>
  </si>
  <si>
    <t>13 3 00 00000</t>
  </si>
  <si>
    <t>13 3 01 00000</t>
  </si>
  <si>
    <t xml:space="preserve">13 3 01 01510 </t>
  </si>
  <si>
    <t>13 3 02 00000</t>
  </si>
  <si>
    <t>13 3 02 01520</t>
  </si>
  <si>
    <t>13 3 03 00000</t>
  </si>
  <si>
    <t>13 3 03 01530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</si>
  <si>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</si>
  <si>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</si>
  <si>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</si>
  <si>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</si>
  <si>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</si>
  <si>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</si>
  <si>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</si>
  <si>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</si>
  <si>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</si>
  <si>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</si>
  <si>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</si>
  <si>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</si>
  <si>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</si>
  <si>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"Озеленение территории"</t>
  </si>
  <si>
    <t>Основное мероприятие "Содержание автомобильных дорог"</t>
  </si>
  <si>
    <t>Основное мероприятие "Благоустройство территории"</t>
  </si>
  <si>
    <t>15 0 00 00000</t>
  </si>
  <si>
    <t>15 0 01 01710</t>
  </si>
  <si>
    <t>15 0 01 00000</t>
  </si>
  <si>
    <t>15 0 02 00000</t>
  </si>
  <si>
    <t>15 0 03 00000</t>
  </si>
  <si>
    <t>15 0 02 01720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</si>
  <si>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</si>
  <si>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</si>
  <si>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</si>
  <si>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</si>
  <si>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</si>
  <si>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</si>
  <si>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</si>
  <si>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</si>
  <si>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</si>
  <si>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</si>
  <si>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</si>
  <si>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</si>
  <si>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</si>
  <si>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</si>
  <si>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</si>
  <si>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</si>
  <si>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</si>
  <si>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</si>
  <si>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</si>
  <si>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</si>
  <si>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</si>
  <si>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</si>
  <si>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</si>
  <si>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</si>
  <si>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</si>
  <si>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</si>
  <si>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</si>
  <si>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</si>
  <si>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</si>
  <si>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</si>
  <si>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Основное мероприятие "Развитие международных связей в области образования"</t>
  </si>
  <si>
    <t>12 3 04 00000</t>
  </si>
  <si>
    <t>12 3 04 00940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</si>
  <si>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</si>
  <si>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</si>
  <si>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</si>
  <si>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</si>
  <si>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</si>
  <si>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</si>
  <si>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</si>
  <si>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12 6 04 00000</t>
  </si>
  <si>
    <t>Основное мероприятие "Приобретение подарочных и продуктовых наборов к праздничным мероприятиям"</t>
  </si>
  <si>
    <t>12 6 04 01240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</si>
  <si>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</si>
  <si>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</si>
  <si>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Основное мероприятие "Развитие  любительского художественного творчества"</t>
  </si>
  <si>
    <t>13 1 02 00000</t>
  </si>
  <si>
    <t>13 1 02 01320</t>
  </si>
  <si>
    <t>13 1 04 00000</t>
  </si>
  <si>
    <t>Основное мероприятие "Обеспечение безопасности"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</si>
  <si>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</si>
  <si>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</si>
  <si>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</si>
  <si>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</si>
  <si>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</si>
  <si>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Основное мероприятие "Улучшение условий тренировочного процесса"</t>
  </si>
  <si>
    <t>Улучшение условий тренировочного процесса</t>
  </si>
  <si>
    <t xml:space="preserve"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</si>
  <si>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</si>
  <si>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</si>
  <si>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</si>
  <si>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</si>
  <si>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</si>
  <si>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</si>
  <si>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</si>
  <si>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</si>
  <si>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Исполнение судебных актов</t>
  </si>
  <si>
    <t>11406013130000430</t>
  </si>
  <si>
    <t>11406025130000430</t>
  </si>
  <si>
    <t>11690050130000100</t>
  </si>
  <si>
    <t>830</t>
  </si>
  <si>
    <t>18 7 01 07710</t>
  </si>
  <si>
    <t>Мероприятия по капитальному ремонту объектов культуры городских поселений Ленинградской области</t>
  </si>
  <si>
    <t>13 1 06 70350</t>
  </si>
  <si>
    <t>15 0 02 70140</t>
  </si>
  <si>
    <t>Ремонт автомобильных дорог общего пользования местного значения Ленинградской области</t>
  </si>
  <si>
    <t>Обеспечение мероприятий по переселению граждан из аварийного жилищного фонда за счет средств местного бюджета</t>
  </si>
  <si>
    <t xml:space="preserve"> Исполнение судебных актов</t>
  </si>
  <si>
    <t>20201001130000151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</si>
  <si>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</si>
  <si>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</si>
  <si>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</si>
  <si>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</si>
  <si>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</si>
  <si>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 из  Фонда  финансовой поддержки городских поселений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</si>
  <si>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</si>
  <si>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</si>
  <si>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Укрепление материально-технической базы </t>
  </si>
  <si>
    <t>Развитие  культурно-досуговой деятельности</t>
  </si>
  <si>
    <t xml:space="preserve"> Укрепление материально-технической базы</t>
  </si>
  <si>
    <t>17 4 01 51180</t>
  </si>
  <si>
    <t>17 4 01 71340</t>
  </si>
  <si>
    <t xml:space="preserve">Бюджетные инвестиции </t>
  </si>
  <si>
    <t xml:space="preserve">Развитие  культурно-досуговой деятельности </t>
  </si>
  <si>
    <t>Основное мероприятие "Массовая спортивно-оздоровительная работа по месту жительства населения"</t>
  </si>
  <si>
    <t xml:space="preserve">Сумма на 2019 год (тыс. руб.) </t>
  </si>
  <si>
    <t>Сумма на 2019 год (тыс.руб.)</t>
  </si>
  <si>
    <t>Сумма на 2019 г. (тыс.руб.)</t>
  </si>
  <si>
    <t>2019 год             (тыс. руб.)</t>
  </si>
  <si>
    <t>Сумма
(тысяч рублей)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</si>
  <si>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</si>
  <si>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</si>
  <si>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</si>
  <si>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>Приложение № 14</t>
  </si>
  <si>
    <t>Приложение № 15</t>
  </si>
  <si>
    <t xml:space="preserve"> 2019 год (тыс.руб.)</t>
  </si>
  <si>
    <t xml:space="preserve"> Подпрограмма  «Культурно - массовая работа в  муниципального образования "Морозовское городское поселение Всеволожского муниципального района Ленинградской области"</t>
  </si>
  <si>
    <t>13 4 00 00000</t>
  </si>
  <si>
    <t>13 1 01 70360</t>
  </si>
  <si>
    <t>Обеспечение стимулирующих выплат работникам муниципальных учреждений культуры из областного бюджета</t>
  </si>
  <si>
    <t>12 1 01 00660</t>
  </si>
  <si>
    <t>Общепоселковые меропрития муниципального образования</t>
  </si>
  <si>
    <t>Основное мероприятие "Общепоселковые меропрития муниципального образования"</t>
  </si>
  <si>
    <t>Основное мероприятие "Меропрития, посвященные профессиональным праздникам и юбилейным датам"</t>
  </si>
  <si>
    <t>Подпрограмма  «Молодое поколение  муниципального образования«Морозовское городское поселение»</t>
  </si>
  <si>
    <t xml:space="preserve">12 2 02 00930 </t>
  </si>
  <si>
    <t>12 2 03 00950</t>
  </si>
  <si>
    <t>Развитие спорта в поселении</t>
  </si>
  <si>
    <t>Основное мероприятие "Развитие спорта в поселении"</t>
  </si>
  <si>
    <t>12 2 04 00000</t>
  </si>
  <si>
    <t>12 2 04 01050</t>
  </si>
  <si>
    <t>12 2 05 00000</t>
  </si>
  <si>
    <t>12 2 05 00810</t>
  </si>
  <si>
    <t>Основное мероприятие "Организация досуга детей, подростков и молодежи"</t>
  </si>
  <si>
    <t>Содействие в организации досуга детей, подростков и молодежи</t>
  </si>
  <si>
    <t>12 2 0100920</t>
  </si>
  <si>
    <t>Основное мероприятие "Организация  праздничных  меропритий  для населения"</t>
  </si>
  <si>
    <t>Организация  праздничных  меропритий  для населения</t>
  </si>
  <si>
    <t>13 4 01 01810</t>
  </si>
  <si>
    <t>Основное мероприятие "Массовая спортивно - оздоровительная работа"</t>
  </si>
  <si>
    <t xml:space="preserve">Массовая спортивно - оздоровительная работа </t>
  </si>
  <si>
    <t>13 4 01 00000</t>
  </si>
  <si>
    <t>13 4 02 00000</t>
  </si>
  <si>
    <t>13 4 02 01820</t>
  </si>
  <si>
    <t>13 4 03 00000</t>
  </si>
  <si>
    <t>13 4 03 01830</t>
  </si>
  <si>
    <t>Досуговые мероприятия   для детей и молодежи</t>
  </si>
  <si>
    <t>Основное мероприятие "Досуговые мероприятия   для детей и молодежи"</t>
  </si>
  <si>
    <t>15 0 04 00000</t>
  </si>
  <si>
    <t>15 0 04 01750</t>
  </si>
  <si>
    <t>Основное мероприятие "Благоустройство кладбища"</t>
  </si>
  <si>
    <t>Благоустройство кладбища</t>
  </si>
  <si>
    <t>12 1 03 00000</t>
  </si>
  <si>
    <t>12 1 03 00640</t>
  </si>
  <si>
    <t>Уличное освещение в деревнях</t>
  </si>
  <si>
    <t>Основное мероприятие "Уличное освещение в деревнях"</t>
  </si>
  <si>
    <t>Прочие субсидии бюджетам поселений</t>
  </si>
  <si>
    <t>14 0 03 01640</t>
  </si>
  <si>
    <t>Подпрограмма  «Молодое поколение  муниципального образования «Морозовское городское поселение»</t>
  </si>
  <si>
    <t>Организация мероприятий, посвященных профессиональным праздникам и юбилейным датам</t>
  </si>
  <si>
    <t>19 0 01 70880</t>
  </si>
  <si>
    <t>Мероприятия по реализации местных инициатив граждан, направленных на развитие части территории  МО, областной бюджет</t>
  </si>
  <si>
    <t>ВСЕГО</t>
  </si>
  <si>
    <t>Сумма
(тыс. руб.)</t>
  </si>
  <si>
    <t>Приложение № 16</t>
  </si>
  <si>
    <t>Организация  праздничных  мероприятий  для населения</t>
  </si>
  <si>
    <t>Основное мероприятие "Организация  праздничных  мероприятий  для населения"</t>
  </si>
  <si>
    <t xml:space="preserve"> бюджета МО «Морозовское городское поселение» на 2018 год</t>
  </si>
  <si>
    <t xml:space="preserve"> бюджета МО «Морозовское городское поселение» на 2019, 2020 годы</t>
  </si>
  <si>
    <t xml:space="preserve">Сумма на 2020 год (тыс. руб.) </t>
  </si>
  <si>
    <t>Сумма на 2020 год (тыс.руб.)</t>
  </si>
  <si>
    <t>в 2018 году</t>
  </si>
  <si>
    <t>Сумма на 2020 г. (тыс.руб.)</t>
  </si>
  <si>
    <t>в 2019, 2020 годах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</si>
  <si>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2018 год</t>
  </si>
  <si>
    <t>2020 год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</si>
  <si>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2019-2020 годы</t>
  </si>
  <si>
    <t>РАСПРЕДЕЛЕНИЕ
бюджетных ассигнований по разделам и подразделам
классификации расходов бюджета муниципального образования «Морозовское городское поселение Всеволожского муниципального района Ленинградской области» на 2018 год</t>
  </si>
  <si>
    <t>РАСПРЕДЕЛЕНИЕ
бюджетных ассигнований по разделам и подразделам
классификации расходов бюджета муниципального образования «Морозовское городское поселение Всеволожского муниципального района Ленинградской области» на 2019, 2020 годы</t>
  </si>
  <si>
    <t>Сумма на 2019 год
(тысяч рублей)</t>
  </si>
  <si>
    <t>Сумма на 2020 год
(тысяч рублей)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</si>
  <si>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2018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</si>
  <si>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2019-2020 годы
</t>
  </si>
  <si>
    <t xml:space="preserve"> 2020 год (тыс.руб.)</t>
  </si>
  <si>
    <t>Ленинградской области» на 2018 год</t>
  </si>
  <si>
    <t>2 02 15001 13 0000 151</t>
  </si>
  <si>
    <t>2 02 15002 13 0000 151</t>
  </si>
  <si>
    <t>2 02 20051 13 0000 151</t>
  </si>
  <si>
    <t>Субсидии бюджетам городских поселений на реализацию федеральных целевых программ</t>
  </si>
  <si>
    <t>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</si>
  <si>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</si>
  <si>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2 02 20216 13 0000 151</t>
  </si>
  <si>
    <t>2 02 20298 13 0000 151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</si>
  <si>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</si>
  <si>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</si>
  <si>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</si>
  <si>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</si>
  <si>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</si>
  <si>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</si>
  <si>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</si>
  <si>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2 02 29999 13 0000 151</t>
  </si>
  <si>
    <t>Прочие субсидии бюджетам городских  поселений</t>
  </si>
  <si>
    <t>2 02 30024 13 0000 151</t>
  </si>
  <si>
    <t>2 02 35118 13 0000 151</t>
  </si>
  <si>
    <t xml:space="preserve">2 02 40014 13 0000 151   </t>
  </si>
  <si>
    <t>Межбюджетные трансферты, передаваемые  бюджетам городских поселений из бюджетов муниципальных  районов  на осуществление   части   полномочий   по   решению  вопросов  местного  значения  в  соответствии   с заключенными соглашениями.</t>
  </si>
  <si>
    <t xml:space="preserve">2 02 45160 13 0000 151   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</si>
  <si>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.</t>
  </si>
  <si>
    <t xml:space="preserve">2 02 49999 13 0000 151  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</si>
  <si>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</si>
  <si>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</si>
  <si>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2 18 60010 13 0000 151</t>
  </si>
  <si>
    <t>2 19 60010 13 0000 151</t>
  </si>
  <si>
    <t>20215001130000151</t>
  </si>
  <si>
    <t>20705030130000180</t>
  </si>
  <si>
    <t>20230024130001151</t>
  </si>
  <si>
    <t xml:space="preserve">20235118130000151 </t>
  </si>
  <si>
    <t>20229999130000151</t>
  </si>
  <si>
    <t>20220216130000151</t>
  </si>
  <si>
    <t>11105075130000120</t>
  </si>
  <si>
    <t xml:space="preserve">2023511813000151 </t>
  </si>
  <si>
    <t>Прочие субсидии бюджетам городских поселений</t>
  </si>
  <si>
    <t>Прочие субсидии бюджетамгородских поселений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</si>
  <si>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</si>
  <si>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</si>
  <si>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</si>
  <si>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</si>
  <si>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</si>
  <si>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</si>
  <si>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800</t>
  </si>
  <si>
    <t>500</t>
  </si>
  <si>
    <t>400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</si>
  <si>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</si>
  <si>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</si>
  <si>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</si>
  <si>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Ремонт автомобильных дорог (местный бюджет)</t>
  </si>
  <si>
    <t>15 0 02 S1720</t>
  </si>
  <si>
    <t>Обеспечение стимулирующих выплат работникам муниципальных учреждений культуры из местного бюджета</t>
  </si>
  <si>
    <t>13 1 06 S1360</t>
  </si>
  <si>
    <t>Капитальный ремонт  в здании МКУ «Дом Культуры им. Н.М. Чекалова» (местный бюджет)</t>
  </si>
  <si>
    <t>13 1 01 S1310</t>
  </si>
  <si>
    <t>Основное мероприятие "Мероприятия по гражданской обороне"</t>
  </si>
  <si>
    <t>Мероприятия по гражданской обороне</t>
  </si>
  <si>
    <t>14 0 05 00000</t>
  </si>
  <si>
    <t>14 0 05 01670</t>
  </si>
  <si>
    <t>14 0 06 00000</t>
  </si>
  <si>
    <t>Основное мероприятие "Мероприятия  антитеррористической защищённости"</t>
  </si>
  <si>
    <t>Мероприятия  антитеррористической защищённости</t>
  </si>
  <si>
    <t>14 0 06 S1680</t>
  </si>
  <si>
    <t>Мероприятия  антитеррористической защищённости (областной бюджет)</t>
  </si>
  <si>
    <t>Основное мероприятие "Водоснабжение в деревнях"</t>
  </si>
  <si>
    <t>Водоснабжение в деревнях</t>
  </si>
  <si>
    <t>19 0 02 00000</t>
  </si>
  <si>
    <t>19 0 02 S0430</t>
  </si>
  <si>
    <t>19 0 01 S0420</t>
  </si>
  <si>
    <t>14 0 06 70430</t>
  </si>
  <si>
    <t>Пенсионное обеспечение</t>
  </si>
  <si>
    <t>Доплата к пенсии муниципальным служащим</t>
  </si>
  <si>
    <t>17 3 01 00130</t>
  </si>
  <si>
    <t>1001</t>
  </si>
  <si>
    <t>11302065130000130</t>
  </si>
  <si>
    <t>Доходы, поступающие в порядке возмещения расходов, понесенных в связи эксплуатацией имущества поселений</t>
  </si>
  <si>
    <t>Реализация мероприятий в рамках подпрограммы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муниципальной программы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</si>
  <si>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>Общепоселковые мероприятия муниципального образования</t>
  </si>
  <si>
    <t>Основное мероприятие "Общепоселковые мероприятия муниципального образования"</t>
  </si>
  <si>
    <t>Основное мероприятие "Мероприятия, посвященные профессиональным праздникам и юбилейным датам"</t>
  </si>
  <si>
    <t>Совет депутатов муниципального образования "Морозовское городское поселение Всеволожского муниципального района Ленинградской области"</t>
  </si>
  <si>
    <t>Формы и объем межбюджетных трансфертов
в бюджет муниципального образования "Всеволожский муниципальный район" Ленинградской области
на 2018 год</t>
  </si>
  <si>
    <t>Муниципальнаяпрограмма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</si>
  <si>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 xml:space="preserve"> Укрепление материально-технической базы (приобретение оборудования и капитальный ремонт)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</si>
</sst>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?"/>
  </numFmts>
  <fonts count="7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177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Fill="1" applyBorder="1" applyAlignment="1">
      <alignment vertical="center" wrapText="1"/>
    </xf>
    <xf numFmtId="49" fontId="63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177" fontId="63" fillId="0" borderId="10" xfId="0" applyNumberFormat="1" applyFont="1" applyBorder="1" applyAlignment="1">
      <alignment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177" fontId="6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49" fontId="65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177" fontId="63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right" wrapText="1"/>
    </xf>
    <xf numFmtId="177" fontId="65" fillId="0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 wrapText="1"/>
    </xf>
    <xf numFmtId="0" fontId="71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right" vertical="center" wrapText="1"/>
    </xf>
    <xf numFmtId="49" fontId="72" fillId="0" borderId="10" xfId="0" applyNumberFormat="1" applyFont="1" applyBorder="1" applyAlignment="1">
      <alignment/>
    </xf>
    <xf numFmtId="0" fontId="6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/>
    </xf>
    <xf numFmtId="177" fontId="63" fillId="0" borderId="10" xfId="0" applyNumberFormat="1" applyFont="1" applyFill="1" applyBorder="1" applyAlignment="1">
      <alignment horizontal="right"/>
    </xf>
    <xf numFmtId="0" fontId="67" fillId="0" borderId="10" xfId="0" applyFont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7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2" fillId="0" borderId="10" xfId="0" applyFont="1" applyFill="1" applyBorder="1" applyAlignment="1">
      <alignment vertical="center" wrapText="1"/>
    </xf>
    <xf numFmtId="177" fontId="62" fillId="0" borderId="10" xfId="0" applyNumberFormat="1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vertical="center" wrapText="1"/>
    </xf>
    <xf numFmtId="177" fontId="63" fillId="0" borderId="10" xfId="0" applyNumberFormat="1" applyFont="1" applyFill="1" applyBorder="1" applyAlignment="1">
      <alignment horizontal="right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/>
    </xf>
    <xf numFmtId="49" fontId="62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49" fontId="67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49" fontId="63" fillId="0" borderId="10" xfId="0" applyNumberFormat="1" applyFont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49" fontId="63" fillId="0" borderId="10" xfId="0" applyNumberFormat="1" applyFont="1" applyFill="1" applyBorder="1" applyAlignment="1">
      <alignment horizontal="left"/>
    </xf>
    <xf numFmtId="49" fontId="63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0" fontId="62" fillId="0" borderId="10" xfId="0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49" fontId="63" fillId="0" borderId="10" xfId="0" applyNumberFormat="1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left" wrapText="1"/>
    </xf>
    <xf numFmtId="49" fontId="67" fillId="0" borderId="10" xfId="0" applyNumberFormat="1" applyFont="1" applyFill="1" applyBorder="1" applyAlignment="1">
      <alignment horizontal="left" wrapText="1"/>
    </xf>
    <xf numFmtId="0" fontId="65" fillId="0" borderId="10" xfId="0" applyFont="1" applyBorder="1" applyAlignment="1">
      <alignment horizontal="left"/>
    </xf>
    <xf numFmtId="177" fontId="63" fillId="0" borderId="10" xfId="0" applyNumberFormat="1" applyFont="1" applyBorder="1" applyAlignment="1">
      <alignment horizontal="left"/>
    </xf>
    <xf numFmtId="3" fontId="63" fillId="0" borderId="10" xfId="0" applyNumberFormat="1" applyFont="1" applyBorder="1" applyAlignment="1">
      <alignment horizontal="left"/>
    </xf>
    <xf numFmtId="177" fontId="63" fillId="0" borderId="10" xfId="0" applyNumberFormat="1" applyFont="1" applyFill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72" fillId="0" borderId="10" xfId="0" applyNumberFormat="1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5" fillId="34" borderId="10" xfId="0" applyFont="1" applyFill="1" applyBorder="1" applyAlignment="1">
      <alignment wrapText="1"/>
    </xf>
    <xf numFmtId="0" fontId="63" fillId="0" borderId="13" xfId="0" applyFont="1" applyBorder="1" applyAlignment="1">
      <alignment wrapText="1"/>
    </xf>
    <xf numFmtId="49" fontId="12" fillId="34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77" fontId="63" fillId="35" borderId="10" xfId="0" applyNumberFormat="1" applyFont="1" applyFill="1" applyBorder="1" applyAlignment="1">
      <alignment/>
    </xf>
    <xf numFmtId="177" fontId="62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77" fontId="65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63" fillId="0" borderId="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vertical="top"/>
    </xf>
    <xf numFmtId="49" fontId="74" fillId="0" borderId="10" xfId="0" applyNumberFormat="1" applyFont="1" applyBorder="1" applyAlignment="1">
      <alignment horizontal="left"/>
    </xf>
    <xf numFmtId="0" fontId="0" fillId="0" borderId="0" xfId="0" applyFill="1" applyAlignment="1">
      <alignment vertical="top"/>
    </xf>
    <xf numFmtId="177" fontId="62" fillId="35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177" fontId="63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" fillId="0" borderId="10" xfId="53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6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177" fontId="67" fillId="35" borderId="10" xfId="0" applyNumberFormat="1" applyFont="1" applyFill="1" applyBorder="1" applyAlignment="1">
      <alignment/>
    </xf>
    <xf numFmtId="49" fontId="65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3" fillId="34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176" fontId="3" fillId="34" borderId="10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177" fontId="16" fillId="0" borderId="0" xfId="55" applyNumberFormat="1" applyFont="1" applyAlignment="1">
      <alignment horizontal="left" vertical="top" indent="34"/>
      <protection/>
    </xf>
    <xf numFmtId="0" fontId="16" fillId="0" borderId="0" xfId="0" applyFont="1" applyBorder="1" applyAlignment="1">
      <alignment horizontal="left" vertical="top"/>
    </xf>
    <xf numFmtId="177" fontId="16" fillId="0" borderId="0" xfId="55" applyNumberFormat="1" applyFont="1" applyAlignment="1">
      <alignment horizontal="left" vertical="top"/>
      <protection/>
    </xf>
    <xf numFmtId="177" fontId="16" fillId="0" borderId="0" xfId="0" applyNumberFormat="1" applyFont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177" fontId="17" fillId="0" borderId="10" xfId="0" applyNumberFormat="1" applyFont="1" applyBorder="1" applyAlignment="1" applyProtection="1">
      <alignment horizontal="left" vertical="top" wrapText="1"/>
      <protection/>
    </xf>
    <xf numFmtId="177" fontId="17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>
      <alignment horizontal="left" vertical="top" wrapText="1"/>
    </xf>
    <xf numFmtId="177" fontId="16" fillId="0" borderId="11" xfId="0" applyNumberFormat="1" applyFont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left" vertical="top"/>
    </xf>
    <xf numFmtId="177" fontId="16" fillId="0" borderId="10" xfId="55" applyNumberFormat="1" applyFont="1" applyBorder="1" applyAlignment="1">
      <alignment horizontal="center" vertical="top" wrapText="1"/>
      <protection/>
    </xf>
    <xf numFmtId="177" fontId="1" fillId="35" borderId="10" xfId="0" applyNumberFormat="1" applyFont="1" applyFill="1" applyBorder="1" applyAlignment="1">
      <alignment horizontal="right" wrapText="1"/>
    </xf>
    <xf numFmtId="177" fontId="1" fillId="35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177" fontId="63" fillId="0" borderId="10" xfId="54" applyNumberFormat="1" applyFont="1" applyFill="1" applyBorder="1">
      <alignment/>
      <protection/>
    </xf>
    <xf numFmtId="177" fontId="1" fillId="0" borderId="10" xfId="0" applyNumberFormat="1" applyFont="1" applyFill="1" applyBorder="1" applyAlignment="1">
      <alignment horizontal="right" vertical="top" wrapText="1"/>
    </xf>
    <xf numFmtId="177" fontId="63" fillId="0" borderId="10" xfId="0" applyNumberFormat="1" applyFont="1" applyFill="1" applyBorder="1" applyAlignment="1">
      <alignment/>
    </xf>
    <xf numFmtId="177" fontId="63" fillId="0" borderId="10" xfId="0" applyNumberFormat="1" applyFont="1" applyFill="1" applyBorder="1" applyAlignment="1">
      <alignment vertical="top"/>
    </xf>
    <xf numFmtId="177" fontId="1" fillId="0" borderId="10" xfId="0" applyNumberFormat="1" applyFont="1" applyFill="1" applyBorder="1" applyAlignment="1">
      <alignment horizontal="right" vertical="top"/>
    </xf>
    <xf numFmtId="177" fontId="3" fillId="0" borderId="10" xfId="0" applyNumberFormat="1" applyFont="1" applyFill="1" applyBorder="1" applyAlignment="1">
      <alignment horizontal="right" wrapText="1"/>
    </xf>
    <xf numFmtId="177" fontId="62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62" fillId="0" borderId="10" xfId="54" applyNumberFormat="1" applyFont="1" applyFill="1" applyBorder="1">
      <alignment/>
      <protection/>
    </xf>
    <xf numFmtId="177" fontId="67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left" vertical="top" wrapText="1"/>
    </xf>
    <xf numFmtId="177" fontId="67" fillId="0" borderId="1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top"/>
    </xf>
    <xf numFmtId="177" fontId="1" fillId="0" borderId="10" xfId="0" applyNumberFormat="1" applyFont="1" applyFill="1" applyBorder="1" applyAlignment="1">
      <alignment vertical="top"/>
    </xf>
    <xf numFmtId="177" fontId="3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177" fontId="2" fillId="0" borderId="11" xfId="0" applyNumberFormat="1" applyFont="1" applyFill="1" applyBorder="1" applyAlignment="1">
      <alignment horizontal="center" vertical="top" wrapText="1"/>
    </xf>
    <xf numFmtId="177" fontId="7" fillId="0" borderId="12" xfId="0" applyNumberFormat="1" applyFont="1" applyFill="1" applyBorder="1" applyAlignment="1">
      <alignment horizontal="center" vertical="top" wrapText="1"/>
    </xf>
    <xf numFmtId="177" fontId="7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6" fillId="0" borderId="0" xfId="55" applyFont="1" applyBorder="1" applyAlignment="1">
      <alignment horizontal="center" vertical="top" wrapText="1"/>
      <protection/>
    </xf>
    <xf numFmtId="0" fontId="1" fillId="0" borderId="0" xfId="0" applyFont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4.00390625" style="0" customWidth="1"/>
    <col min="2" max="2" width="35.625" style="0" customWidth="1"/>
    <col min="3" max="3" width="21.00390625" style="0" customWidth="1"/>
  </cols>
  <sheetData>
    <row r="1" spans="1:3" ht="15.75">
      <c r="A1" s="240" t="s">
        <v>52</v>
      </c>
      <c r="B1" s="240"/>
      <c r="C1" s="240"/>
    </row>
    <row r="2" spans="1:3" ht="15.75">
      <c r="A2" s="240" t="s">
        <v>20</v>
      </c>
      <c r="B2" s="240"/>
      <c r="C2" s="240"/>
    </row>
    <row r="3" spans="1:3" ht="15.75">
      <c r="A3" s="240" t="s">
        <v>21</v>
      </c>
      <c r="B3" s="240"/>
      <c r="C3" s="240"/>
    </row>
    <row r="4" spans="1:3" ht="15.75">
      <c r="A4" s="240" t="s">
        <v>428</v>
      </c>
      <c r="B4" s="240"/>
      <c r="C4" s="240"/>
    </row>
    <row r="5" spans="1:3" ht="12.75">
      <c r="A5" s="237"/>
      <c r="B5" s="237"/>
      <c r="C5" s="237"/>
    </row>
    <row r="6" spans="1:3" ht="15.75">
      <c r="A6" s="238" t="s">
        <v>53</v>
      </c>
      <c r="B6" s="238"/>
      <c r="C6" s="238"/>
    </row>
    <row r="7" spans="1:3" ht="15.75">
      <c r="A7" s="239" t="s">
        <v>54</v>
      </c>
      <c r="B7" s="239"/>
      <c r="C7" s="239"/>
    </row>
    <row r="8" spans="1:3" ht="15.75">
      <c r="A8" s="239" t="s">
        <v>793</v>
      </c>
      <c r="B8" s="239"/>
      <c r="C8" s="239"/>
    </row>
    <row r="10" spans="1:3" ht="12.75">
      <c r="A10" s="241" t="s">
        <v>36</v>
      </c>
      <c r="B10" s="242" t="s">
        <v>34</v>
      </c>
      <c r="C10" s="243" t="s">
        <v>55</v>
      </c>
    </row>
    <row r="11" spans="1:3" ht="12.75">
      <c r="A11" s="241"/>
      <c r="B11" s="242"/>
      <c r="C11" s="244"/>
    </row>
    <row r="12" spans="1:3" ht="12.75">
      <c r="A12" s="249" t="s">
        <v>56</v>
      </c>
      <c r="B12" s="242" t="s">
        <v>57</v>
      </c>
      <c r="C12" s="250">
        <f>'Прил.7 Прогр.2018'!E450-'прил. 3 Доходы 2018'!C40</f>
        <v>17778.90000000001</v>
      </c>
    </row>
    <row r="13" spans="1:3" ht="36.75" customHeight="1">
      <c r="A13" s="249"/>
      <c r="B13" s="242"/>
      <c r="C13" s="250"/>
    </row>
    <row r="14" spans="1:3" ht="12.75">
      <c r="A14" s="245"/>
      <c r="B14" s="246" t="s">
        <v>58</v>
      </c>
      <c r="C14" s="247">
        <f>C12</f>
        <v>17778.90000000001</v>
      </c>
    </row>
    <row r="15" spans="1:3" ht="32.25" customHeight="1">
      <c r="A15" s="245"/>
      <c r="B15" s="246"/>
      <c r="C15" s="248"/>
    </row>
  </sheetData>
  <sheetProtection/>
  <mergeCells count="17">
    <mergeCell ref="A10:A11"/>
    <mergeCell ref="B10:B11"/>
    <mergeCell ref="C10:C11"/>
    <mergeCell ref="A14:A15"/>
    <mergeCell ref="B14:B15"/>
    <mergeCell ref="C14:C15"/>
    <mergeCell ref="A12:A13"/>
    <mergeCell ref="B12:B13"/>
    <mergeCell ref="C12:C13"/>
    <mergeCell ref="A5:C5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240" t="s">
        <v>82</v>
      </c>
      <c r="B1" s="240"/>
      <c r="C1" s="240"/>
      <c r="D1" s="240"/>
      <c r="E1" s="240"/>
      <c r="F1" s="240"/>
      <c r="G1" s="240"/>
      <c r="H1" s="240"/>
    </row>
    <row r="2" spans="1:8" ht="15.75">
      <c r="A2" s="240" t="s">
        <v>20</v>
      </c>
      <c r="B2" s="240"/>
      <c r="C2" s="240"/>
      <c r="D2" s="240"/>
      <c r="E2" s="240"/>
      <c r="F2" s="240"/>
      <c r="G2" s="240"/>
      <c r="H2" s="240"/>
    </row>
    <row r="3" spans="1:8" ht="15.75">
      <c r="A3" s="240" t="s">
        <v>21</v>
      </c>
      <c r="B3" s="240"/>
      <c r="C3" s="240"/>
      <c r="D3" s="240"/>
      <c r="E3" s="240"/>
      <c r="F3" s="240"/>
      <c r="G3" s="240"/>
      <c r="H3" s="240"/>
    </row>
    <row r="4" spans="1:8" ht="15.75">
      <c r="A4" s="240" t="s">
        <v>513</v>
      </c>
      <c r="B4" s="240"/>
      <c r="C4" s="240"/>
      <c r="D4" s="240"/>
      <c r="E4" s="240"/>
      <c r="F4" s="240"/>
      <c r="G4" s="240"/>
      <c r="H4" s="240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258" t="s">
        <v>689</v>
      </c>
      <c r="B6" s="259"/>
      <c r="C6" s="259"/>
      <c r="D6" s="259"/>
      <c r="E6" s="259"/>
      <c r="F6" s="259"/>
      <c r="G6" s="259"/>
      <c r="H6" s="259"/>
    </row>
    <row r="8" spans="1:8" ht="31.5">
      <c r="A8" s="43" t="s">
        <v>34</v>
      </c>
      <c r="B8" s="43" t="s">
        <v>142</v>
      </c>
      <c r="C8" s="43" t="s">
        <v>143</v>
      </c>
      <c r="D8" s="43" t="s">
        <v>144</v>
      </c>
      <c r="E8" s="43" t="s">
        <v>137</v>
      </c>
      <c r="F8" s="43" t="s">
        <v>138</v>
      </c>
      <c r="G8" s="41" t="s">
        <v>515</v>
      </c>
      <c r="H8" s="41" t="s">
        <v>514</v>
      </c>
    </row>
    <row r="9" spans="1:8" ht="47.25" customHeight="1">
      <c r="A9" s="40" t="s">
        <v>145</v>
      </c>
      <c r="B9" s="44" t="s">
        <v>146</v>
      </c>
      <c r="C9" s="45"/>
      <c r="D9" s="45"/>
      <c r="E9" s="45"/>
      <c r="F9" s="45"/>
      <c r="G9" s="164">
        <f>G10+G27</f>
        <v>3901.1</v>
      </c>
      <c r="H9" s="164">
        <f>H10+H27</f>
        <v>3950.5</v>
      </c>
    </row>
    <row r="10" spans="1:8" ht="22.5" customHeight="1">
      <c r="A10" s="46" t="s">
        <v>23</v>
      </c>
      <c r="B10" s="47" t="s">
        <v>146</v>
      </c>
      <c r="C10" s="45"/>
      <c r="D10" s="45"/>
      <c r="E10" s="78" t="s">
        <v>637</v>
      </c>
      <c r="F10" s="45"/>
      <c r="G10" s="56">
        <f>G11+G20</f>
        <v>3844.7</v>
      </c>
      <c r="H10" s="56">
        <f>H11+H20</f>
        <v>3888.5</v>
      </c>
    </row>
    <row r="11" spans="1:8" ht="28.5" customHeight="1">
      <c r="A11" s="50" t="s">
        <v>148</v>
      </c>
      <c r="B11" s="47" t="s">
        <v>146</v>
      </c>
      <c r="C11" s="45"/>
      <c r="D11" s="45"/>
      <c r="E11" s="73" t="s">
        <v>638</v>
      </c>
      <c r="F11" s="45"/>
      <c r="G11" s="56">
        <f>G13+G16</f>
        <v>3325.2</v>
      </c>
      <c r="H11" s="56">
        <f>H13+H16</f>
        <v>3354.2</v>
      </c>
    </row>
    <row r="12" spans="1:8" ht="28.5" customHeight="1">
      <c r="A12" s="46" t="s">
        <v>164</v>
      </c>
      <c r="B12" s="47" t="s">
        <v>146</v>
      </c>
      <c r="C12" s="100"/>
      <c r="D12" s="100"/>
      <c r="E12" s="100" t="s">
        <v>639</v>
      </c>
      <c r="F12" s="100"/>
      <c r="G12" s="56">
        <f aca="true" t="shared" si="0" ref="G12:H14">G13</f>
        <v>1428</v>
      </c>
      <c r="H12" s="56">
        <f t="shared" si="0"/>
        <v>1457</v>
      </c>
    </row>
    <row r="13" spans="1:8" ht="31.5" customHeight="1">
      <c r="A13" s="46" t="s">
        <v>1</v>
      </c>
      <c r="B13" s="47" t="s">
        <v>146</v>
      </c>
      <c r="C13" s="47" t="s">
        <v>149</v>
      </c>
      <c r="D13" s="47" t="s">
        <v>150</v>
      </c>
      <c r="E13" s="51"/>
      <c r="F13" s="45"/>
      <c r="G13" s="56">
        <f t="shared" si="0"/>
        <v>1428</v>
      </c>
      <c r="H13" s="56">
        <f t="shared" si="0"/>
        <v>1457</v>
      </c>
    </row>
    <row r="14" spans="1:8" ht="63">
      <c r="A14" s="46" t="s">
        <v>151</v>
      </c>
      <c r="B14" s="47" t="s">
        <v>146</v>
      </c>
      <c r="C14" s="47" t="s">
        <v>149</v>
      </c>
      <c r="D14" s="47" t="s">
        <v>150</v>
      </c>
      <c r="E14" s="78" t="s">
        <v>640</v>
      </c>
      <c r="F14" s="45"/>
      <c r="G14" s="56">
        <f t="shared" si="0"/>
        <v>1428</v>
      </c>
      <c r="H14" s="56">
        <f t="shared" si="0"/>
        <v>1457</v>
      </c>
    </row>
    <row r="15" spans="1:8" ht="31.5">
      <c r="A15" s="46" t="s">
        <v>152</v>
      </c>
      <c r="B15" s="47" t="s">
        <v>146</v>
      </c>
      <c r="C15" s="47" t="s">
        <v>149</v>
      </c>
      <c r="D15" s="47" t="s">
        <v>150</v>
      </c>
      <c r="E15" s="78" t="s">
        <v>640</v>
      </c>
      <c r="F15" s="45">
        <v>121</v>
      </c>
      <c r="G15" s="56">
        <v>1428</v>
      </c>
      <c r="H15" s="56">
        <v>1457</v>
      </c>
    </row>
    <row r="16" spans="1:8" ht="47.25">
      <c r="A16" s="46" t="s">
        <v>1</v>
      </c>
      <c r="B16" s="47" t="s">
        <v>146</v>
      </c>
      <c r="C16" s="47" t="s">
        <v>149</v>
      </c>
      <c r="D16" s="47" t="s">
        <v>150</v>
      </c>
      <c r="E16" s="45"/>
      <c r="F16" s="45"/>
      <c r="G16" s="56">
        <f>G17+G19</f>
        <v>1897.2</v>
      </c>
      <c r="H16" s="56">
        <f>H17+H19</f>
        <v>1897.2</v>
      </c>
    </row>
    <row r="17" spans="1:8" ht="47.25">
      <c r="A17" s="46" t="s">
        <v>153</v>
      </c>
      <c r="B17" s="47" t="s">
        <v>146</v>
      </c>
      <c r="C17" s="47" t="s">
        <v>149</v>
      </c>
      <c r="D17" s="47" t="s">
        <v>150</v>
      </c>
      <c r="E17" s="78" t="s">
        <v>641</v>
      </c>
      <c r="F17" s="48"/>
      <c r="G17" s="56">
        <f>G18</f>
        <v>13.2</v>
      </c>
      <c r="H17" s="56">
        <f>H18</f>
        <v>13.2</v>
      </c>
    </row>
    <row r="18" spans="1:8" ht="31.5">
      <c r="A18" s="46" t="s">
        <v>154</v>
      </c>
      <c r="B18" s="47" t="s">
        <v>146</v>
      </c>
      <c r="C18" s="47" t="s">
        <v>149</v>
      </c>
      <c r="D18" s="47" t="s">
        <v>150</v>
      </c>
      <c r="E18" s="78" t="s">
        <v>641</v>
      </c>
      <c r="F18" s="48">
        <v>122</v>
      </c>
      <c r="G18" s="56">
        <v>13.2</v>
      </c>
      <c r="H18" s="56">
        <v>13.2</v>
      </c>
    </row>
    <row r="19" spans="1:8" ht="63">
      <c r="A19" s="46" t="s">
        <v>412</v>
      </c>
      <c r="B19" s="47" t="s">
        <v>146</v>
      </c>
      <c r="C19" s="101" t="s">
        <v>149</v>
      </c>
      <c r="D19" s="101" t="s">
        <v>150</v>
      </c>
      <c r="E19" s="78" t="s">
        <v>641</v>
      </c>
      <c r="F19" s="78">
        <v>123</v>
      </c>
      <c r="G19" s="56">
        <v>1884</v>
      </c>
      <c r="H19" s="56">
        <v>1884</v>
      </c>
    </row>
    <row r="20" spans="1:8" ht="31.5">
      <c r="A20" s="50" t="s">
        <v>155</v>
      </c>
      <c r="B20" s="47" t="s">
        <v>146</v>
      </c>
      <c r="C20" s="47" t="s">
        <v>149</v>
      </c>
      <c r="D20" s="47" t="s">
        <v>150</v>
      </c>
      <c r="E20" s="73" t="s">
        <v>669</v>
      </c>
      <c r="F20" s="45"/>
      <c r="G20" s="56">
        <f>G22</f>
        <v>519.5</v>
      </c>
      <c r="H20" s="56">
        <f>H22</f>
        <v>534.3</v>
      </c>
    </row>
    <row r="21" spans="1:8" ht="15.75">
      <c r="A21" s="46" t="s">
        <v>164</v>
      </c>
      <c r="B21" s="47" t="s">
        <v>146</v>
      </c>
      <c r="C21" s="100"/>
      <c r="D21" s="100"/>
      <c r="E21" s="100" t="s">
        <v>639</v>
      </c>
      <c r="F21" s="45"/>
      <c r="G21" s="56">
        <f>G22</f>
        <v>519.5</v>
      </c>
      <c r="H21" s="56">
        <f>H22</f>
        <v>534.3</v>
      </c>
    </row>
    <row r="22" spans="1:8" ht="47.25">
      <c r="A22" s="46" t="s">
        <v>1</v>
      </c>
      <c r="B22" s="47" t="s">
        <v>146</v>
      </c>
      <c r="C22" s="47" t="s">
        <v>149</v>
      </c>
      <c r="D22" s="47" t="s">
        <v>150</v>
      </c>
      <c r="E22" s="45"/>
      <c r="F22" s="45"/>
      <c r="G22" s="56">
        <f>G23</f>
        <v>519.5</v>
      </c>
      <c r="H22" s="56">
        <f>H23</f>
        <v>534.3</v>
      </c>
    </row>
    <row r="23" spans="1:8" ht="63">
      <c r="A23" s="46" t="s">
        <v>157</v>
      </c>
      <c r="B23" s="47" t="s">
        <v>146</v>
      </c>
      <c r="C23" s="47" t="s">
        <v>149</v>
      </c>
      <c r="D23" s="47" t="s">
        <v>150</v>
      </c>
      <c r="E23" s="78" t="s">
        <v>647</v>
      </c>
      <c r="F23" s="45"/>
      <c r="G23" s="56">
        <f>G24+G25+G26</f>
        <v>519.5</v>
      </c>
      <c r="H23" s="56">
        <f>H24+H25+H26</f>
        <v>534.3</v>
      </c>
    </row>
    <row r="24" spans="1:8" ht="31.5">
      <c r="A24" s="46" t="s">
        <v>159</v>
      </c>
      <c r="B24" s="47" t="s">
        <v>146</v>
      </c>
      <c r="C24" s="47" t="s">
        <v>149</v>
      </c>
      <c r="D24" s="47" t="s">
        <v>150</v>
      </c>
      <c r="E24" s="78" t="s">
        <v>647</v>
      </c>
      <c r="F24" s="45">
        <v>242</v>
      </c>
      <c r="G24" s="56">
        <v>79.5</v>
      </c>
      <c r="H24" s="56">
        <v>84.3</v>
      </c>
    </row>
    <row r="25" spans="1:8" ht="31.5">
      <c r="A25" s="46" t="s">
        <v>160</v>
      </c>
      <c r="B25" s="47" t="s">
        <v>146</v>
      </c>
      <c r="C25" s="47" t="s">
        <v>149</v>
      </c>
      <c r="D25" s="47" t="s">
        <v>150</v>
      </c>
      <c r="E25" s="78" t="s">
        <v>647</v>
      </c>
      <c r="F25" s="45">
        <v>244</v>
      </c>
      <c r="G25" s="56">
        <v>430</v>
      </c>
      <c r="H25" s="56">
        <v>440</v>
      </c>
    </row>
    <row r="26" spans="1:8" ht="15.75">
      <c r="A26" s="46" t="s">
        <v>161</v>
      </c>
      <c r="B26" s="47" t="s">
        <v>146</v>
      </c>
      <c r="C26" s="47" t="s">
        <v>149</v>
      </c>
      <c r="D26" s="47" t="s">
        <v>150</v>
      </c>
      <c r="E26" s="78" t="s">
        <v>647</v>
      </c>
      <c r="F26" s="45">
        <v>852</v>
      </c>
      <c r="G26" s="56">
        <v>10</v>
      </c>
      <c r="H26" s="56">
        <v>10</v>
      </c>
    </row>
    <row r="27" spans="1:8" ht="53.25" customHeight="1">
      <c r="A27" s="46" t="s">
        <v>162</v>
      </c>
      <c r="B27" s="47" t="s">
        <v>146</v>
      </c>
      <c r="C27" s="47"/>
      <c r="D27" s="47"/>
      <c r="E27" s="78" t="s">
        <v>652</v>
      </c>
      <c r="F27" s="45"/>
      <c r="G27" s="56">
        <f>G28</f>
        <v>56.4</v>
      </c>
      <c r="H27" s="56">
        <f>H28</f>
        <v>62</v>
      </c>
    </row>
    <row r="28" spans="1:8" ht="15.75">
      <c r="A28" s="46" t="s">
        <v>164</v>
      </c>
      <c r="B28" s="47" t="s">
        <v>146</v>
      </c>
      <c r="C28" s="47"/>
      <c r="D28" s="47"/>
      <c r="E28" s="78" t="s">
        <v>651</v>
      </c>
      <c r="F28" s="45"/>
      <c r="G28" s="56">
        <f>G31</f>
        <v>56.4</v>
      </c>
      <c r="H28" s="56">
        <f>H31</f>
        <v>62</v>
      </c>
    </row>
    <row r="29" spans="1:8" ht="15.75">
      <c r="A29" s="46" t="s">
        <v>164</v>
      </c>
      <c r="B29" s="47" t="s">
        <v>146</v>
      </c>
      <c r="C29" s="100"/>
      <c r="D29" s="100"/>
      <c r="E29" s="100" t="s">
        <v>650</v>
      </c>
      <c r="F29" s="45"/>
      <c r="G29" s="56">
        <f>G30</f>
        <v>56.4</v>
      </c>
      <c r="H29" s="56">
        <f>H30</f>
        <v>62</v>
      </c>
    </row>
    <row r="30" spans="1:8" ht="110.25">
      <c r="A30" s="52" t="s">
        <v>166</v>
      </c>
      <c r="B30" s="47" t="s">
        <v>146</v>
      </c>
      <c r="C30" s="47"/>
      <c r="D30" s="47"/>
      <c r="E30" s="78" t="s">
        <v>665</v>
      </c>
      <c r="F30" s="45"/>
      <c r="G30" s="56">
        <f>G32</f>
        <v>56.4</v>
      </c>
      <c r="H30" s="56">
        <f>H32</f>
        <v>62</v>
      </c>
    </row>
    <row r="31" spans="1:8" ht="47.25">
      <c r="A31" s="46" t="s">
        <v>1</v>
      </c>
      <c r="B31" s="47" t="s">
        <v>146</v>
      </c>
      <c r="C31" s="47" t="s">
        <v>149</v>
      </c>
      <c r="D31" s="47" t="s">
        <v>150</v>
      </c>
      <c r="E31" s="48"/>
      <c r="F31" s="45"/>
      <c r="G31" s="56">
        <f>G30</f>
        <v>56.4</v>
      </c>
      <c r="H31" s="56">
        <f>H30</f>
        <v>62</v>
      </c>
    </row>
    <row r="32" spans="1:8" ht="15.75">
      <c r="A32" s="2" t="s">
        <v>33</v>
      </c>
      <c r="B32" s="47" t="s">
        <v>146</v>
      </c>
      <c r="C32" s="47" t="s">
        <v>149</v>
      </c>
      <c r="D32" s="47" t="s">
        <v>150</v>
      </c>
      <c r="E32" s="78" t="s">
        <v>665</v>
      </c>
      <c r="F32" s="45">
        <v>540</v>
      </c>
      <c r="G32" s="93">
        <v>56.4</v>
      </c>
      <c r="H32" s="93">
        <v>62</v>
      </c>
    </row>
    <row r="33" spans="1:8" ht="47.25">
      <c r="A33" s="40" t="s">
        <v>168</v>
      </c>
      <c r="B33" s="44" t="s">
        <v>29</v>
      </c>
      <c r="C33" s="47"/>
      <c r="D33" s="47"/>
      <c r="E33" s="45"/>
      <c r="F33" s="45"/>
      <c r="G33" s="164">
        <f>G34+G68+G143+G187+G201+G212+G221+G247+G216</f>
        <v>91953.2</v>
      </c>
      <c r="H33" s="164">
        <f>H34+H68+H143+H187+H201+H212+H221+H247+H216</f>
        <v>105082.1</v>
      </c>
    </row>
    <row r="34" spans="1:8" ht="63">
      <c r="A34" s="52" t="s">
        <v>424</v>
      </c>
      <c r="B34" s="47" t="s">
        <v>29</v>
      </c>
      <c r="C34" s="47"/>
      <c r="D34" s="47"/>
      <c r="E34" s="45" t="s">
        <v>413</v>
      </c>
      <c r="F34" s="45"/>
      <c r="G34" s="56">
        <f>G35+G38+G43+G47+G52+G56+G60+G63</f>
        <v>9360</v>
      </c>
      <c r="H34" s="56">
        <f>H35+H38+H43+H47+H52+H56+H60+H63</f>
        <v>18206</v>
      </c>
    </row>
    <row r="35" spans="1:8" ht="15.75" hidden="1">
      <c r="A35" s="52" t="s">
        <v>3</v>
      </c>
      <c r="B35" s="47" t="s">
        <v>29</v>
      </c>
      <c r="C35" s="47" t="s">
        <v>172</v>
      </c>
      <c r="D35" s="47" t="s">
        <v>173</v>
      </c>
      <c r="E35" s="45"/>
      <c r="F35" s="45"/>
      <c r="G35" s="56">
        <f>G36</f>
        <v>0</v>
      </c>
      <c r="H35" s="56">
        <f>H36</f>
        <v>0</v>
      </c>
    </row>
    <row r="36" spans="1:8" ht="31.5" hidden="1">
      <c r="A36" s="52" t="s">
        <v>174</v>
      </c>
      <c r="B36" s="47" t="s">
        <v>29</v>
      </c>
      <c r="C36" s="47" t="s">
        <v>172</v>
      </c>
      <c r="D36" s="47" t="s">
        <v>173</v>
      </c>
      <c r="E36" s="45" t="s">
        <v>394</v>
      </c>
      <c r="F36" s="45"/>
      <c r="G36" s="56">
        <f>G37</f>
        <v>0</v>
      </c>
      <c r="H36" s="56">
        <f>H37</f>
        <v>0</v>
      </c>
    </row>
    <row r="37" spans="1:8" ht="31.5" hidden="1">
      <c r="A37" s="52" t="s">
        <v>160</v>
      </c>
      <c r="B37" s="47" t="s">
        <v>29</v>
      </c>
      <c r="C37" s="47" t="s">
        <v>172</v>
      </c>
      <c r="D37" s="47" t="s">
        <v>173</v>
      </c>
      <c r="E37" s="45" t="s">
        <v>394</v>
      </c>
      <c r="F37" s="45">
        <v>244</v>
      </c>
      <c r="G37" s="56">
        <v>0</v>
      </c>
      <c r="H37" s="56">
        <v>0</v>
      </c>
    </row>
    <row r="38" spans="1:8" ht="15.75">
      <c r="A38" s="2" t="s">
        <v>6</v>
      </c>
      <c r="B38" s="47" t="s">
        <v>29</v>
      </c>
      <c r="C38" s="47" t="s">
        <v>176</v>
      </c>
      <c r="D38" s="47" t="s">
        <v>150</v>
      </c>
      <c r="E38" s="45"/>
      <c r="F38" s="45"/>
      <c r="G38" s="56">
        <f>G40</f>
        <v>3002</v>
      </c>
      <c r="H38" s="56">
        <f>H40</f>
        <v>4210.1</v>
      </c>
    </row>
    <row r="39" spans="1:8" ht="15.75">
      <c r="A39" s="2"/>
      <c r="B39" s="47"/>
      <c r="C39" s="47"/>
      <c r="D39" s="47"/>
      <c r="E39" s="45"/>
      <c r="F39" s="45"/>
      <c r="G39" s="56"/>
      <c r="H39" s="56"/>
    </row>
    <row r="40" spans="1:8" ht="31.5">
      <c r="A40" s="52" t="s">
        <v>177</v>
      </c>
      <c r="B40" s="47" t="s">
        <v>29</v>
      </c>
      <c r="C40" s="47" t="s">
        <v>176</v>
      </c>
      <c r="D40" s="47" t="s">
        <v>150</v>
      </c>
      <c r="E40" s="45" t="s">
        <v>395</v>
      </c>
      <c r="F40" s="45"/>
      <c r="G40" s="56">
        <f>G41+G42</f>
        <v>3002</v>
      </c>
      <c r="H40" s="56">
        <f>H41+H42</f>
        <v>4210.1</v>
      </c>
    </row>
    <row r="41" spans="1:8" ht="31.5">
      <c r="A41" s="2" t="s">
        <v>178</v>
      </c>
      <c r="B41" s="47" t="s">
        <v>29</v>
      </c>
      <c r="C41" s="47" t="s">
        <v>176</v>
      </c>
      <c r="D41" s="47" t="s">
        <v>150</v>
      </c>
      <c r="E41" s="45" t="s">
        <v>395</v>
      </c>
      <c r="F41" s="45">
        <v>243</v>
      </c>
      <c r="G41" s="56">
        <v>650</v>
      </c>
      <c r="H41" s="56">
        <v>1700</v>
      </c>
    </row>
    <row r="42" spans="1:8" ht="31.5">
      <c r="A42" s="52" t="s">
        <v>160</v>
      </c>
      <c r="B42" s="47" t="s">
        <v>29</v>
      </c>
      <c r="C42" s="47" t="s">
        <v>176</v>
      </c>
      <c r="D42" s="47" t="s">
        <v>150</v>
      </c>
      <c r="E42" s="45" t="s">
        <v>395</v>
      </c>
      <c r="F42" s="45">
        <v>244</v>
      </c>
      <c r="G42" s="56">
        <v>2352</v>
      </c>
      <c r="H42" s="56">
        <v>2510.1</v>
      </c>
    </row>
    <row r="43" spans="1:8" ht="15.75">
      <c r="A43" s="52" t="s">
        <v>3</v>
      </c>
      <c r="B43" s="47" t="s">
        <v>29</v>
      </c>
      <c r="C43" s="47" t="s">
        <v>172</v>
      </c>
      <c r="D43" s="47" t="s">
        <v>173</v>
      </c>
      <c r="E43" s="49"/>
      <c r="F43" s="49"/>
      <c r="G43" s="56">
        <f>G45</f>
        <v>0</v>
      </c>
      <c r="H43" s="56">
        <f>H45</f>
        <v>0</v>
      </c>
    </row>
    <row r="44" spans="1:8" ht="15.75">
      <c r="A44" s="52"/>
      <c r="B44" s="47"/>
      <c r="C44" s="47"/>
      <c r="D44" s="47"/>
      <c r="E44" s="49"/>
      <c r="F44" s="49"/>
      <c r="G44" s="56"/>
      <c r="H44" s="56"/>
    </row>
    <row r="45" spans="1:8" ht="31.5">
      <c r="A45" s="52" t="s">
        <v>179</v>
      </c>
      <c r="B45" s="47" t="s">
        <v>29</v>
      </c>
      <c r="C45" s="47" t="s">
        <v>172</v>
      </c>
      <c r="D45" s="47" t="s">
        <v>173</v>
      </c>
      <c r="E45" s="45" t="s">
        <v>396</v>
      </c>
      <c r="F45" s="45"/>
      <c r="G45" s="56">
        <f>G46</f>
        <v>0</v>
      </c>
      <c r="H45" s="56">
        <f>H46</f>
        <v>0</v>
      </c>
    </row>
    <row r="46" spans="1:8" ht="31.5">
      <c r="A46" s="52" t="s">
        <v>160</v>
      </c>
      <c r="B46" s="47" t="s">
        <v>29</v>
      </c>
      <c r="C46" s="47" t="s">
        <v>172</v>
      </c>
      <c r="D46" s="47" t="s">
        <v>173</v>
      </c>
      <c r="E46" s="45" t="s">
        <v>396</v>
      </c>
      <c r="F46" s="45">
        <v>244</v>
      </c>
      <c r="G46" s="56">
        <v>0</v>
      </c>
      <c r="H46" s="56">
        <v>0</v>
      </c>
    </row>
    <row r="47" spans="1:8" ht="15.75">
      <c r="A47" s="52" t="s">
        <v>5</v>
      </c>
      <c r="B47" s="47" t="s">
        <v>29</v>
      </c>
      <c r="C47" s="47" t="s">
        <v>176</v>
      </c>
      <c r="D47" s="47" t="s">
        <v>181</v>
      </c>
      <c r="E47" s="49"/>
      <c r="F47" s="49"/>
      <c r="G47" s="56">
        <f>G49</f>
        <v>3750</v>
      </c>
      <c r="H47" s="56">
        <f>H49</f>
        <v>4743.6</v>
      </c>
    </row>
    <row r="48" spans="1:8" ht="15.75">
      <c r="A48" s="52"/>
      <c r="B48" s="47"/>
      <c r="C48" s="47"/>
      <c r="D48" s="47"/>
      <c r="E48" s="49"/>
      <c r="F48" s="49"/>
      <c r="G48" s="56"/>
      <c r="H48" s="56"/>
    </row>
    <row r="49" spans="1:8" ht="31.5">
      <c r="A49" s="52" t="s">
        <v>179</v>
      </c>
      <c r="B49" s="47" t="s">
        <v>29</v>
      </c>
      <c r="C49" s="47" t="s">
        <v>176</v>
      </c>
      <c r="D49" s="47" t="s">
        <v>181</v>
      </c>
      <c r="E49" s="45" t="s">
        <v>396</v>
      </c>
      <c r="F49" s="49"/>
      <c r="G49" s="56">
        <f>G51+G50</f>
        <v>3750</v>
      </c>
      <c r="H49" s="56">
        <f>H51+H50</f>
        <v>4743.6</v>
      </c>
    </row>
    <row r="50" spans="1:8" ht="31.5" hidden="1">
      <c r="A50" s="2" t="s">
        <v>178</v>
      </c>
      <c r="B50" s="47" t="s">
        <v>29</v>
      </c>
      <c r="C50" s="47" t="s">
        <v>176</v>
      </c>
      <c r="D50" s="47" t="s">
        <v>181</v>
      </c>
      <c r="E50" s="45" t="s">
        <v>396</v>
      </c>
      <c r="F50" s="45">
        <v>243</v>
      </c>
      <c r="G50" s="56">
        <v>0</v>
      </c>
      <c r="H50" s="56">
        <v>0</v>
      </c>
    </row>
    <row r="51" spans="1:8" ht="31.5">
      <c r="A51" s="11" t="s">
        <v>518</v>
      </c>
      <c r="B51" s="47" t="s">
        <v>29</v>
      </c>
      <c r="C51" s="47" t="s">
        <v>176</v>
      </c>
      <c r="D51" s="47" t="s">
        <v>181</v>
      </c>
      <c r="E51" s="45" t="s">
        <v>396</v>
      </c>
      <c r="F51" s="55">
        <v>414</v>
      </c>
      <c r="G51" s="56">
        <v>3750</v>
      </c>
      <c r="H51" s="56">
        <v>4743.6</v>
      </c>
    </row>
    <row r="52" spans="1:8" ht="15.75">
      <c r="A52" s="52" t="s">
        <v>5</v>
      </c>
      <c r="B52" s="47" t="s">
        <v>29</v>
      </c>
      <c r="C52" s="47" t="s">
        <v>176</v>
      </c>
      <c r="D52" s="47" t="s">
        <v>181</v>
      </c>
      <c r="E52" s="49"/>
      <c r="F52" s="49"/>
      <c r="G52" s="56">
        <f>G54</f>
        <v>0</v>
      </c>
      <c r="H52" s="56">
        <f>H54</f>
        <v>1970</v>
      </c>
    </row>
    <row r="53" spans="1:8" ht="15.75">
      <c r="A53" s="52"/>
      <c r="B53" s="47"/>
      <c r="C53" s="47"/>
      <c r="D53" s="47"/>
      <c r="E53" s="49"/>
      <c r="F53" s="49"/>
      <c r="G53" s="56"/>
      <c r="H53" s="56"/>
    </row>
    <row r="54" spans="1:8" ht="31.5">
      <c r="A54" s="52" t="s">
        <v>183</v>
      </c>
      <c r="B54" s="47" t="s">
        <v>29</v>
      </c>
      <c r="C54" s="47" t="s">
        <v>176</v>
      </c>
      <c r="D54" s="47" t="s">
        <v>181</v>
      </c>
      <c r="E54" s="45" t="s">
        <v>397</v>
      </c>
      <c r="F54" s="45"/>
      <c r="G54" s="56">
        <f>G55</f>
        <v>0</v>
      </c>
      <c r="H54" s="56">
        <f>H55</f>
        <v>1970</v>
      </c>
    </row>
    <row r="55" spans="1:8" ht="31.5">
      <c r="A55" s="2" t="s">
        <v>178</v>
      </c>
      <c r="B55" s="47" t="s">
        <v>29</v>
      </c>
      <c r="C55" s="47" t="s">
        <v>176</v>
      </c>
      <c r="D55" s="47" t="s">
        <v>181</v>
      </c>
      <c r="E55" s="45" t="s">
        <v>397</v>
      </c>
      <c r="F55" s="45">
        <v>243</v>
      </c>
      <c r="G55" s="56">
        <v>0</v>
      </c>
      <c r="H55" s="56">
        <v>1970</v>
      </c>
    </row>
    <row r="56" spans="1:8" ht="15.75">
      <c r="A56" s="2" t="s">
        <v>4</v>
      </c>
      <c r="B56" s="47" t="s">
        <v>29</v>
      </c>
      <c r="C56" s="47" t="s">
        <v>176</v>
      </c>
      <c r="D56" s="47" t="s">
        <v>149</v>
      </c>
      <c r="E56" s="49"/>
      <c r="F56" s="49"/>
      <c r="G56" s="56">
        <f>G58</f>
        <v>400</v>
      </c>
      <c r="H56" s="56">
        <f>H58</f>
        <v>5024.3</v>
      </c>
    </row>
    <row r="57" spans="1:8" ht="15.75">
      <c r="A57" s="2"/>
      <c r="B57" s="47"/>
      <c r="C57" s="47"/>
      <c r="D57" s="47"/>
      <c r="E57" s="49"/>
      <c r="F57" s="49"/>
      <c r="G57" s="56"/>
      <c r="H57" s="56"/>
    </row>
    <row r="58" spans="1:8" ht="31.5">
      <c r="A58" s="52" t="s">
        <v>184</v>
      </c>
      <c r="B58" s="47" t="s">
        <v>29</v>
      </c>
      <c r="C58" s="47" t="s">
        <v>176</v>
      </c>
      <c r="D58" s="47" t="s">
        <v>149</v>
      </c>
      <c r="E58" s="45" t="s">
        <v>398</v>
      </c>
      <c r="F58" s="45"/>
      <c r="G58" s="56">
        <f>G59</f>
        <v>400</v>
      </c>
      <c r="H58" s="56">
        <f>H59</f>
        <v>5024.3</v>
      </c>
    </row>
    <row r="59" spans="1:8" ht="48.75" customHeight="1">
      <c r="A59" s="2" t="s">
        <v>185</v>
      </c>
      <c r="B59" s="47" t="s">
        <v>29</v>
      </c>
      <c r="C59" s="47" t="s">
        <v>176</v>
      </c>
      <c r="D59" s="47" t="s">
        <v>149</v>
      </c>
      <c r="E59" s="45" t="s">
        <v>398</v>
      </c>
      <c r="F59" s="45">
        <v>810</v>
      </c>
      <c r="G59" s="56">
        <v>400</v>
      </c>
      <c r="H59" s="56">
        <v>5024.3</v>
      </c>
    </row>
    <row r="60" spans="1:8" ht="15.75" hidden="1">
      <c r="A60" s="2" t="s">
        <v>6</v>
      </c>
      <c r="B60" s="47" t="s">
        <v>29</v>
      </c>
      <c r="C60" s="47" t="s">
        <v>176</v>
      </c>
      <c r="D60" s="47" t="s">
        <v>150</v>
      </c>
      <c r="E60" s="49"/>
      <c r="F60" s="49"/>
      <c r="G60" s="56">
        <f>G61</f>
        <v>0</v>
      </c>
      <c r="H60" s="56">
        <f>H61</f>
        <v>0</v>
      </c>
    </row>
    <row r="61" spans="1:8" ht="31.5" hidden="1">
      <c r="A61" s="52" t="s">
        <v>184</v>
      </c>
      <c r="B61" s="47" t="s">
        <v>29</v>
      </c>
      <c r="C61" s="47" t="s">
        <v>176</v>
      </c>
      <c r="D61" s="47" t="s">
        <v>150</v>
      </c>
      <c r="E61" s="45" t="s">
        <v>398</v>
      </c>
      <c r="F61" s="49"/>
      <c r="G61" s="56">
        <f>G62</f>
        <v>0</v>
      </c>
      <c r="H61" s="56">
        <f>H62</f>
        <v>0</v>
      </c>
    </row>
    <row r="62" spans="1:8" ht="31.5" hidden="1">
      <c r="A62" s="52" t="s">
        <v>160</v>
      </c>
      <c r="B62" s="47" t="s">
        <v>29</v>
      </c>
      <c r="C62" s="47" t="s">
        <v>176</v>
      </c>
      <c r="D62" s="47" t="s">
        <v>150</v>
      </c>
      <c r="E62" s="45" t="s">
        <v>398</v>
      </c>
      <c r="F62" s="45">
        <v>244</v>
      </c>
      <c r="G62" s="56">
        <v>0</v>
      </c>
      <c r="H62" s="56">
        <v>0</v>
      </c>
    </row>
    <row r="63" spans="1:8" ht="15.75">
      <c r="A63" s="2" t="s">
        <v>4</v>
      </c>
      <c r="B63" s="47" t="s">
        <v>29</v>
      </c>
      <c r="C63" s="47" t="s">
        <v>176</v>
      </c>
      <c r="D63" s="47" t="s">
        <v>149</v>
      </c>
      <c r="E63" s="56"/>
      <c r="F63" s="56"/>
      <c r="G63" s="56">
        <f>G65</f>
        <v>2208</v>
      </c>
      <c r="H63" s="56">
        <f>H65</f>
        <v>2258</v>
      </c>
    </row>
    <row r="64" spans="1:8" ht="31.5">
      <c r="A64" s="2" t="s">
        <v>535</v>
      </c>
      <c r="B64" s="47" t="s">
        <v>29</v>
      </c>
      <c r="C64" s="101" t="s">
        <v>176</v>
      </c>
      <c r="D64" s="101" t="s">
        <v>149</v>
      </c>
      <c r="E64" s="100" t="s">
        <v>534</v>
      </c>
      <c r="F64" s="56"/>
      <c r="G64" s="56">
        <f>G65</f>
        <v>2208</v>
      </c>
      <c r="H64" s="56">
        <f>H65</f>
        <v>2258</v>
      </c>
    </row>
    <row r="65" spans="1:8" ht="31.5">
      <c r="A65" s="2" t="s">
        <v>186</v>
      </c>
      <c r="B65" s="47" t="s">
        <v>29</v>
      </c>
      <c r="C65" s="47" t="s">
        <v>176</v>
      </c>
      <c r="D65" s="47" t="s">
        <v>149</v>
      </c>
      <c r="E65" s="100" t="s">
        <v>536</v>
      </c>
      <c r="F65" s="45"/>
      <c r="G65" s="56">
        <f>G67+G66</f>
        <v>2208</v>
      </c>
      <c r="H65" s="56">
        <f>H67+H66</f>
        <v>2258</v>
      </c>
    </row>
    <row r="66" spans="1:8" ht="31.5">
      <c r="A66" s="52" t="s">
        <v>160</v>
      </c>
      <c r="B66" s="47" t="s">
        <v>29</v>
      </c>
      <c r="C66" s="47" t="s">
        <v>176</v>
      </c>
      <c r="D66" s="47" t="s">
        <v>149</v>
      </c>
      <c r="E66" s="100" t="s">
        <v>536</v>
      </c>
      <c r="F66" s="45">
        <v>244</v>
      </c>
      <c r="G66" s="56">
        <v>150</v>
      </c>
      <c r="H66" s="56">
        <v>200</v>
      </c>
    </row>
    <row r="67" spans="1:8" ht="15.75">
      <c r="A67" s="46" t="s">
        <v>519</v>
      </c>
      <c r="B67" s="47" t="s">
        <v>29</v>
      </c>
      <c r="C67" s="47" t="s">
        <v>176</v>
      </c>
      <c r="D67" s="47" t="s">
        <v>149</v>
      </c>
      <c r="E67" s="100" t="s">
        <v>536</v>
      </c>
      <c r="F67" s="45">
        <v>853</v>
      </c>
      <c r="G67" s="56">
        <v>2058</v>
      </c>
      <c r="H67" s="56">
        <v>2058</v>
      </c>
    </row>
    <row r="68" spans="1:8" ht="51" customHeight="1">
      <c r="A68" s="58" t="s">
        <v>425</v>
      </c>
      <c r="B68" s="47" t="s">
        <v>29</v>
      </c>
      <c r="C68" s="47"/>
      <c r="D68" s="47"/>
      <c r="E68" s="45" t="s">
        <v>190</v>
      </c>
      <c r="F68" s="45"/>
      <c r="G68" s="56">
        <f>G69+G88+G97+G111+G123+G131</f>
        <v>6450.5</v>
      </c>
      <c r="H68" s="56">
        <f>H69+H88+H97+H111+H123+H131</f>
        <v>6775</v>
      </c>
    </row>
    <row r="69" spans="1:8" ht="63">
      <c r="A69" s="53" t="s">
        <v>191</v>
      </c>
      <c r="B69" s="47" t="s">
        <v>29</v>
      </c>
      <c r="C69" s="47"/>
      <c r="D69" s="47"/>
      <c r="E69" s="54" t="s">
        <v>192</v>
      </c>
      <c r="F69" s="54"/>
      <c r="G69" s="166">
        <f>G70+G80+G83</f>
        <v>3014</v>
      </c>
      <c r="H69" s="166">
        <f>H70+H80+H83</f>
        <v>3138</v>
      </c>
    </row>
    <row r="70" spans="1:8" ht="15.75">
      <c r="A70" s="46" t="s">
        <v>2</v>
      </c>
      <c r="B70" s="47" t="s">
        <v>29</v>
      </c>
      <c r="C70" s="47" t="s">
        <v>149</v>
      </c>
      <c r="D70" s="47" t="s">
        <v>193</v>
      </c>
      <c r="E70" s="54"/>
      <c r="F70" s="54"/>
      <c r="G70" s="56">
        <f>G71+G74+G76+G78</f>
        <v>2794</v>
      </c>
      <c r="H70" s="56">
        <f>H71+H74+H76+H78</f>
        <v>2908</v>
      </c>
    </row>
    <row r="71" spans="1:8" ht="33" customHeight="1">
      <c r="A71" s="52" t="s">
        <v>194</v>
      </c>
      <c r="B71" s="47" t="s">
        <v>29</v>
      </c>
      <c r="C71" s="47" t="s">
        <v>149</v>
      </c>
      <c r="D71" s="47" t="s">
        <v>193</v>
      </c>
      <c r="E71" s="45" t="s">
        <v>195</v>
      </c>
      <c r="F71" s="45"/>
      <c r="G71" s="56">
        <f>G72+G73</f>
        <v>2629</v>
      </c>
      <c r="H71" s="56">
        <f>H72+H73</f>
        <v>2743</v>
      </c>
    </row>
    <row r="72" spans="1:8" ht="31.5">
      <c r="A72" s="46" t="s">
        <v>160</v>
      </c>
      <c r="B72" s="47" t="s">
        <v>29</v>
      </c>
      <c r="C72" s="47" t="s">
        <v>149</v>
      </c>
      <c r="D72" s="47" t="s">
        <v>193</v>
      </c>
      <c r="E72" s="45" t="s">
        <v>195</v>
      </c>
      <c r="F72" s="45">
        <v>244</v>
      </c>
      <c r="G72" s="56">
        <v>2619</v>
      </c>
      <c r="H72" s="56">
        <v>2733</v>
      </c>
    </row>
    <row r="73" spans="1:8" ht="15.75">
      <c r="A73" s="2" t="s">
        <v>196</v>
      </c>
      <c r="B73" s="47" t="s">
        <v>29</v>
      </c>
      <c r="C73" s="47" t="s">
        <v>149</v>
      </c>
      <c r="D73" s="47" t="s">
        <v>193</v>
      </c>
      <c r="E73" s="45" t="s">
        <v>195</v>
      </c>
      <c r="F73" s="45">
        <v>350</v>
      </c>
      <c r="G73" s="56">
        <v>10</v>
      </c>
      <c r="H73" s="56">
        <v>10</v>
      </c>
    </row>
    <row r="74" spans="1:8" ht="31.5">
      <c r="A74" s="52" t="s">
        <v>197</v>
      </c>
      <c r="B74" s="47" t="s">
        <v>29</v>
      </c>
      <c r="C74" s="47" t="s">
        <v>149</v>
      </c>
      <c r="D74" s="47" t="s">
        <v>193</v>
      </c>
      <c r="E74" s="45" t="s">
        <v>198</v>
      </c>
      <c r="F74" s="45"/>
      <c r="G74" s="56">
        <f>G75</f>
        <v>155</v>
      </c>
      <c r="H74" s="56">
        <f>H75</f>
        <v>155</v>
      </c>
    </row>
    <row r="75" spans="1:8" ht="31.5">
      <c r="A75" s="46" t="s">
        <v>160</v>
      </c>
      <c r="B75" s="47" t="s">
        <v>29</v>
      </c>
      <c r="C75" s="47" t="s">
        <v>149</v>
      </c>
      <c r="D75" s="47" t="s">
        <v>193</v>
      </c>
      <c r="E75" s="45" t="s">
        <v>198</v>
      </c>
      <c r="F75" s="45">
        <v>244</v>
      </c>
      <c r="G75" s="56">
        <v>155</v>
      </c>
      <c r="H75" s="56">
        <v>155</v>
      </c>
    </row>
    <row r="76" spans="1:8" ht="17.25" customHeight="1" hidden="1">
      <c r="A76" s="52" t="s">
        <v>199</v>
      </c>
      <c r="B76" s="47" t="s">
        <v>29</v>
      </c>
      <c r="C76" s="47" t="s">
        <v>149</v>
      </c>
      <c r="D76" s="47" t="s">
        <v>193</v>
      </c>
      <c r="E76" s="45" t="s">
        <v>200</v>
      </c>
      <c r="F76" s="45"/>
      <c r="G76" s="163">
        <f>G77</f>
        <v>0</v>
      </c>
      <c r="H76" s="163">
        <f>H77</f>
        <v>0</v>
      </c>
    </row>
    <row r="77" spans="1:8" ht="31.5" hidden="1">
      <c r="A77" s="46" t="s">
        <v>160</v>
      </c>
      <c r="B77" s="47" t="s">
        <v>29</v>
      </c>
      <c r="C77" s="47" t="s">
        <v>149</v>
      </c>
      <c r="D77" s="47" t="s">
        <v>193</v>
      </c>
      <c r="E77" s="45" t="s">
        <v>200</v>
      </c>
      <c r="F77" s="45">
        <v>244</v>
      </c>
      <c r="G77" s="163">
        <v>0</v>
      </c>
      <c r="H77" s="163">
        <v>0</v>
      </c>
    </row>
    <row r="78" spans="1:8" ht="15.75">
      <c r="A78" s="52" t="s">
        <v>201</v>
      </c>
      <c r="B78" s="47" t="s">
        <v>29</v>
      </c>
      <c r="C78" s="47" t="s">
        <v>149</v>
      </c>
      <c r="D78" s="47" t="s">
        <v>193</v>
      </c>
      <c r="E78" s="45" t="s">
        <v>202</v>
      </c>
      <c r="F78" s="45"/>
      <c r="G78" s="56">
        <f>G79</f>
        <v>10</v>
      </c>
      <c r="H78" s="56">
        <f>H79</f>
        <v>10</v>
      </c>
    </row>
    <row r="79" spans="1:8" ht="15.75">
      <c r="A79" s="2" t="s">
        <v>196</v>
      </c>
      <c r="B79" s="47" t="s">
        <v>29</v>
      </c>
      <c r="C79" s="47" t="s">
        <v>149</v>
      </c>
      <c r="D79" s="47" t="s">
        <v>193</v>
      </c>
      <c r="E79" s="45" t="s">
        <v>202</v>
      </c>
      <c r="F79" s="45">
        <v>350</v>
      </c>
      <c r="G79" s="56">
        <v>10</v>
      </c>
      <c r="H79" s="56">
        <v>10</v>
      </c>
    </row>
    <row r="80" spans="1:8" ht="15.75">
      <c r="A80" s="46" t="s">
        <v>6</v>
      </c>
      <c r="B80" s="47"/>
      <c r="C80" s="47" t="s">
        <v>176</v>
      </c>
      <c r="D80" s="47" t="s">
        <v>150</v>
      </c>
      <c r="E80" s="45"/>
      <c r="F80" s="45"/>
      <c r="G80" s="56">
        <f>G81</f>
        <v>220</v>
      </c>
      <c r="H80" s="56">
        <f>H81</f>
        <v>230</v>
      </c>
    </row>
    <row r="81" spans="1:8" ht="15.75">
      <c r="A81" s="52" t="s">
        <v>201</v>
      </c>
      <c r="B81" s="47" t="s">
        <v>29</v>
      </c>
      <c r="C81" s="47" t="s">
        <v>176</v>
      </c>
      <c r="D81" s="47" t="s">
        <v>150</v>
      </c>
      <c r="E81" s="45" t="s">
        <v>202</v>
      </c>
      <c r="F81" s="45"/>
      <c r="G81" s="56">
        <f>G82</f>
        <v>220</v>
      </c>
      <c r="H81" s="56">
        <f>H82</f>
        <v>230</v>
      </c>
    </row>
    <row r="82" spans="1:8" ht="31.5">
      <c r="A82" s="46" t="s">
        <v>160</v>
      </c>
      <c r="B82" s="47" t="s">
        <v>29</v>
      </c>
      <c r="C82" s="47" t="s">
        <v>176</v>
      </c>
      <c r="D82" s="47" t="s">
        <v>150</v>
      </c>
      <c r="E82" s="45" t="s">
        <v>202</v>
      </c>
      <c r="F82" s="45">
        <v>244</v>
      </c>
      <c r="G82" s="56">
        <v>220</v>
      </c>
      <c r="H82" s="56">
        <v>230</v>
      </c>
    </row>
    <row r="83" spans="1:8" ht="15.75">
      <c r="A83" s="46" t="s">
        <v>2</v>
      </c>
      <c r="B83" s="47"/>
      <c r="C83" s="47" t="s">
        <v>149</v>
      </c>
      <c r="D83" s="47" t="s">
        <v>193</v>
      </c>
      <c r="E83" s="45"/>
      <c r="F83" s="45"/>
      <c r="G83" s="56">
        <f>G84+G86</f>
        <v>0</v>
      </c>
      <c r="H83" s="56">
        <f>H84+H86</f>
        <v>0</v>
      </c>
    </row>
    <row r="84" spans="1:8" ht="15.75">
      <c r="A84" s="52" t="s">
        <v>203</v>
      </c>
      <c r="B84" s="47" t="s">
        <v>29</v>
      </c>
      <c r="C84" s="47" t="s">
        <v>149</v>
      </c>
      <c r="D84" s="47" t="s">
        <v>193</v>
      </c>
      <c r="E84" s="45" t="s">
        <v>204</v>
      </c>
      <c r="F84" s="45"/>
      <c r="G84" s="56">
        <f>G85</f>
        <v>0</v>
      </c>
      <c r="H84" s="56">
        <f>H85</f>
        <v>0</v>
      </c>
    </row>
    <row r="85" spans="1:8" ht="31.5">
      <c r="A85" s="46" t="s">
        <v>160</v>
      </c>
      <c r="B85" s="47" t="s">
        <v>29</v>
      </c>
      <c r="C85" s="47" t="s">
        <v>149</v>
      </c>
      <c r="D85" s="47" t="s">
        <v>193</v>
      </c>
      <c r="E85" s="45" t="s">
        <v>204</v>
      </c>
      <c r="F85" s="45">
        <v>244</v>
      </c>
      <c r="G85" s="56">
        <v>0</v>
      </c>
      <c r="H85" s="56">
        <v>0</v>
      </c>
    </row>
    <row r="86" spans="1:8" ht="31.5">
      <c r="A86" s="52" t="s">
        <v>205</v>
      </c>
      <c r="B86" s="47" t="s">
        <v>29</v>
      </c>
      <c r="C86" s="47" t="s">
        <v>149</v>
      </c>
      <c r="D86" s="47" t="s">
        <v>193</v>
      </c>
      <c r="E86" s="45" t="s">
        <v>206</v>
      </c>
      <c r="F86" s="45"/>
      <c r="G86" s="56">
        <f>G87</f>
        <v>0</v>
      </c>
      <c r="H86" s="56">
        <f>H87</f>
        <v>0</v>
      </c>
    </row>
    <row r="87" spans="1:8" ht="31.5">
      <c r="A87" s="46" t="s">
        <v>160</v>
      </c>
      <c r="B87" s="47" t="s">
        <v>29</v>
      </c>
      <c r="C87" s="47" t="s">
        <v>149</v>
      </c>
      <c r="D87" s="47" t="s">
        <v>193</v>
      </c>
      <c r="E87" s="45" t="s">
        <v>206</v>
      </c>
      <c r="F87" s="45">
        <v>244</v>
      </c>
      <c r="G87" s="56">
        <v>0</v>
      </c>
      <c r="H87" s="56">
        <v>0</v>
      </c>
    </row>
    <row r="88" spans="1:8" ht="63">
      <c r="A88" s="53" t="s">
        <v>426</v>
      </c>
      <c r="B88" s="59" t="s">
        <v>29</v>
      </c>
      <c r="C88" s="60"/>
      <c r="D88" s="60"/>
      <c r="E88" s="54" t="s">
        <v>207</v>
      </c>
      <c r="F88" s="45"/>
      <c r="G88" s="166">
        <f>G89</f>
        <v>736</v>
      </c>
      <c r="H88" s="166">
        <f>H89</f>
        <v>767</v>
      </c>
    </row>
    <row r="89" spans="1:8" ht="15.75">
      <c r="A89" s="9" t="s">
        <v>31</v>
      </c>
      <c r="B89" s="47" t="s">
        <v>29</v>
      </c>
      <c r="C89" s="47" t="s">
        <v>208</v>
      </c>
      <c r="D89" s="47" t="s">
        <v>176</v>
      </c>
      <c r="E89" s="61"/>
      <c r="F89" s="45"/>
      <c r="G89" s="56">
        <f>G90+G93+G95</f>
        <v>736</v>
      </c>
      <c r="H89" s="56">
        <f>H90+H93+H95</f>
        <v>767</v>
      </c>
    </row>
    <row r="90" spans="1:8" ht="15.75">
      <c r="A90" s="52" t="s">
        <v>209</v>
      </c>
      <c r="B90" s="47" t="s">
        <v>29</v>
      </c>
      <c r="C90" s="47" t="s">
        <v>208</v>
      </c>
      <c r="D90" s="47" t="s">
        <v>176</v>
      </c>
      <c r="E90" s="45" t="s">
        <v>210</v>
      </c>
      <c r="F90" s="45"/>
      <c r="G90" s="56">
        <f>G91+G92</f>
        <v>549</v>
      </c>
      <c r="H90" s="56">
        <f>H91+H92</f>
        <v>562</v>
      </c>
    </row>
    <row r="91" spans="1:8" ht="31.5">
      <c r="A91" s="46" t="s">
        <v>160</v>
      </c>
      <c r="B91" s="47" t="s">
        <v>29</v>
      </c>
      <c r="C91" s="47" t="s">
        <v>208</v>
      </c>
      <c r="D91" s="47" t="s">
        <v>176</v>
      </c>
      <c r="E91" s="45" t="s">
        <v>210</v>
      </c>
      <c r="F91" s="45">
        <v>244</v>
      </c>
      <c r="G91" s="56">
        <v>549</v>
      </c>
      <c r="H91" s="56">
        <v>562</v>
      </c>
    </row>
    <row r="92" spans="1:8" ht="15.75" hidden="1">
      <c r="A92" s="2" t="s">
        <v>211</v>
      </c>
      <c r="B92" s="47" t="s">
        <v>29</v>
      </c>
      <c r="C92" s="47" t="s">
        <v>208</v>
      </c>
      <c r="D92" s="47" t="s">
        <v>176</v>
      </c>
      <c r="E92" s="45" t="s">
        <v>210</v>
      </c>
      <c r="F92" s="45">
        <v>852</v>
      </c>
      <c r="G92" s="56">
        <v>0</v>
      </c>
      <c r="H92" s="56">
        <v>0</v>
      </c>
    </row>
    <row r="93" spans="1:8" ht="15.75">
      <c r="A93" s="52" t="s">
        <v>212</v>
      </c>
      <c r="B93" s="47" t="s">
        <v>29</v>
      </c>
      <c r="C93" s="47" t="s">
        <v>208</v>
      </c>
      <c r="D93" s="47" t="s">
        <v>176</v>
      </c>
      <c r="E93" s="45" t="s">
        <v>213</v>
      </c>
      <c r="F93" s="45"/>
      <c r="G93" s="56">
        <f>G94</f>
        <v>110</v>
      </c>
      <c r="H93" s="56">
        <f>H94</f>
        <v>115</v>
      </c>
    </row>
    <row r="94" spans="1:8" ht="31.5">
      <c r="A94" s="46" t="s">
        <v>160</v>
      </c>
      <c r="B94" s="47" t="s">
        <v>29</v>
      </c>
      <c r="C94" s="47" t="s">
        <v>208</v>
      </c>
      <c r="D94" s="47" t="s">
        <v>176</v>
      </c>
      <c r="E94" s="45" t="s">
        <v>213</v>
      </c>
      <c r="F94" s="45">
        <v>244</v>
      </c>
      <c r="G94" s="56">
        <v>110</v>
      </c>
      <c r="H94" s="56">
        <v>115</v>
      </c>
    </row>
    <row r="95" spans="1:8" ht="31.5">
      <c r="A95" s="52" t="s">
        <v>679</v>
      </c>
      <c r="B95" s="47" t="s">
        <v>29</v>
      </c>
      <c r="C95" s="47" t="s">
        <v>208</v>
      </c>
      <c r="D95" s="47" t="s">
        <v>176</v>
      </c>
      <c r="E95" s="45" t="s">
        <v>214</v>
      </c>
      <c r="F95" s="45"/>
      <c r="G95" s="169">
        <f>G96</f>
        <v>77</v>
      </c>
      <c r="H95" s="169">
        <f>H96</f>
        <v>90</v>
      </c>
    </row>
    <row r="96" spans="1:8" ht="31.5">
      <c r="A96" s="46" t="s">
        <v>160</v>
      </c>
      <c r="B96" s="47" t="s">
        <v>29</v>
      </c>
      <c r="C96" s="47" t="s">
        <v>208</v>
      </c>
      <c r="D96" s="47" t="s">
        <v>176</v>
      </c>
      <c r="E96" s="45" t="s">
        <v>214</v>
      </c>
      <c r="F96" s="45">
        <v>244</v>
      </c>
      <c r="G96" s="56">
        <v>77</v>
      </c>
      <c r="H96" s="56">
        <v>90</v>
      </c>
    </row>
    <row r="97" spans="1:8" ht="47.25">
      <c r="A97" s="53" t="s">
        <v>215</v>
      </c>
      <c r="B97" s="47" t="s">
        <v>29</v>
      </c>
      <c r="C97" s="62"/>
      <c r="D97" s="62"/>
      <c r="E97" s="54" t="s">
        <v>216</v>
      </c>
      <c r="F97" s="54"/>
      <c r="G97" s="166">
        <f>G98</f>
        <v>1438</v>
      </c>
      <c r="H97" s="166">
        <f>H98</f>
        <v>1507</v>
      </c>
    </row>
    <row r="98" spans="1:8" ht="15.75">
      <c r="A98" s="52" t="s">
        <v>28</v>
      </c>
      <c r="B98" s="47" t="s">
        <v>29</v>
      </c>
      <c r="C98" s="47" t="s">
        <v>217</v>
      </c>
      <c r="D98" s="47" t="s">
        <v>217</v>
      </c>
      <c r="E98" s="61"/>
      <c r="F98" s="61"/>
      <c r="G98" s="56">
        <f>G99+G101+G104+G107+G109</f>
        <v>1438</v>
      </c>
      <c r="H98" s="56">
        <f>H99+H101+H104+H107+H109</f>
        <v>1507</v>
      </c>
    </row>
    <row r="99" spans="1:8" ht="31.5">
      <c r="A99" s="52" t="s">
        <v>218</v>
      </c>
      <c r="B99" s="47" t="s">
        <v>29</v>
      </c>
      <c r="C99" s="47" t="s">
        <v>217</v>
      </c>
      <c r="D99" s="47" t="s">
        <v>217</v>
      </c>
      <c r="E99" s="45" t="s">
        <v>219</v>
      </c>
      <c r="F99" s="45"/>
      <c r="G99" s="56">
        <f>G100</f>
        <v>49</v>
      </c>
      <c r="H99" s="56">
        <f>H100</f>
        <v>50</v>
      </c>
    </row>
    <row r="100" spans="1:8" ht="31.5">
      <c r="A100" s="46" t="s">
        <v>160</v>
      </c>
      <c r="B100" s="47" t="s">
        <v>29</v>
      </c>
      <c r="C100" s="47" t="s">
        <v>217</v>
      </c>
      <c r="D100" s="47" t="s">
        <v>217</v>
      </c>
      <c r="E100" s="45" t="s">
        <v>219</v>
      </c>
      <c r="F100" s="45">
        <v>244</v>
      </c>
      <c r="G100" s="56">
        <v>49</v>
      </c>
      <c r="H100" s="56">
        <v>50</v>
      </c>
    </row>
    <row r="101" spans="1:8" ht="63">
      <c r="A101" s="52" t="s">
        <v>220</v>
      </c>
      <c r="B101" s="47" t="s">
        <v>29</v>
      </c>
      <c r="C101" s="47" t="s">
        <v>217</v>
      </c>
      <c r="D101" s="47" t="s">
        <v>217</v>
      </c>
      <c r="E101" s="45" t="s">
        <v>221</v>
      </c>
      <c r="F101" s="45"/>
      <c r="G101" s="56">
        <f>G102+G103</f>
        <v>217</v>
      </c>
      <c r="H101" s="56">
        <f>H102+H103</f>
        <v>225</v>
      </c>
    </row>
    <row r="102" spans="1:8" ht="15.75" hidden="1">
      <c r="A102" s="2" t="s">
        <v>222</v>
      </c>
      <c r="B102" s="47" t="s">
        <v>29</v>
      </c>
      <c r="C102" s="47" t="s">
        <v>217</v>
      </c>
      <c r="D102" s="47" t="s">
        <v>217</v>
      </c>
      <c r="E102" s="45" t="s">
        <v>221</v>
      </c>
      <c r="F102" s="45">
        <v>111</v>
      </c>
      <c r="G102" s="56">
        <v>0</v>
      </c>
      <c r="H102" s="56">
        <v>0</v>
      </c>
    </row>
    <row r="103" spans="1:8" ht="31.5">
      <c r="A103" s="46" t="s">
        <v>160</v>
      </c>
      <c r="B103" s="47" t="s">
        <v>29</v>
      </c>
      <c r="C103" s="47" t="s">
        <v>217</v>
      </c>
      <c r="D103" s="47" t="s">
        <v>217</v>
      </c>
      <c r="E103" s="45" t="s">
        <v>221</v>
      </c>
      <c r="F103" s="45">
        <v>244</v>
      </c>
      <c r="G103" s="56">
        <v>217</v>
      </c>
      <c r="H103" s="56">
        <v>225</v>
      </c>
    </row>
    <row r="104" spans="1:8" ht="47.25">
      <c r="A104" s="52" t="s">
        <v>223</v>
      </c>
      <c r="B104" s="47" t="s">
        <v>29</v>
      </c>
      <c r="C104" s="47" t="s">
        <v>217</v>
      </c>
      <c r="D104" s="47" t="s">
        <v>217</v>
      </c>
      <c r="E104" s="45" t="s">
        <v>224</v>
      </c>
      <c r="F104" s="45"/>
      <c r="G104" s="56">
        <f>G105+G106</f>
        <v>435</v>
      </c>
      <c r="H104" s="56">
        <f>H105+H106</f>
        <v>465</v>
      </c>
    </row>
    <row r="105" spans="1:8" ht="15.75">
      <c r="A105" s="2" t="s">
        <v>196</v>
      </c>
      <c r="B105" s="47" t="s">
        <v>29</v>
      </c>
      <c r="C105" s="47" t="s">
        <v>217</v>
      </c>
      <c r="D105" s="47" t="s">
        <v>217</v>
      </c>
      <c r="E105" s="45" t="s">
        <v>224</v>
      </c>
      <c r="F105" s="45">
        <v>350</v>
      </c>
      <c r="G105" s="56">
        <v>50</v>
      </c>
      <c r="H105" s="56">
        <v>60</v>
      </c>
    </row>
    <row r="106" spans="1:8" ht="31.5">
      <c r="A106" s="46" t="s">
        <v>160</v>
      </c>
      <c r="B106" s="47" t="s">
        <v>29</v>
      </c>
      <c r="C106" s="47" t="s">
        <v>217</v>
      </c>
      <c r="D106" s="47" t="s">
        <v>217</v>
      </c>
      <c r="E106" s="45" t="s">
        <v>224</v>
      </c>
      <c r="F106" s="45">
        <v>244</v>
      </c>
      <c r="G106" s="56">
        <v>385</v>
      </c>
      <c r="H106" s="56">
        <v>405</v>
      </c>
    </row>
    <row r="107" spans="1:8" ht="15.75">
      <c r="A107" s="52" t="s">
        <v>225</v>
      </c>
      <c r="B107" s="47" t="s">
        <v>29</v>
      </c>
      <c r="C107" s="47" t="s">
        <v>217</v>
      </c>
      <c r="D107" s="47" t="s">
        <v>217</v>
      </c>
      <c r="E107" s="45" t="s">
        <v>226</v>
      </c>
      <c r="F107" s="45"/>
      <c r="G107" s="56">
        <f>G108</f>
        <v>250</v>
      </c>
      <c r="H107" s="56">
        <f>H108</f>
        <v>260</v>
      </c>
    </row>
    <row r="108" spans="1:8" ht="31.5">
      <c r="A108" s="46" t="s">
        <v>160</v>
      </c>
      <c r="B108" s="47" t="s">
        <v>29</v>
      </c>
      <c r="C108" s="47" t="s">
        <v>217</v>
      </c>
      <c r="D108" s="47" t="s">
        <v>217</v>
      </c>
      <c r="E108" s="45" t="s">
        <v>226</v>
      </c>
      <c r="F108" s="45">
        <v>244</v>
      </c>
      <c r="G108" s="56">
        <v>250</v>
      </c>
      <c r="H108" s="56">
        <v>260</v>
      </c>
    </row>
    <row r="109" spans="1:8" ht="31.5">
      <c r="A109" s="52" t="s">
        <v>227</v>
      </c>
      <c r="B109" s="47" t="s">
        <v>29</v>
      </c>
      <c r="C109" s="47" t="s">
        <v>217</v>
      </c>
      <c r="D109" s="47" t="s">
        <v>217</v>
      </c>
      <c r="E109" s="45" t="s">
        <v>228</v>
      </c>
      <c r="F109" s="45"/>
      <c r="G109" s="56">
        <f>G110</f>
        <v>487</v>
      </c>
      <c r="H109" s="56">
        <f>H110</f>
        <v>507</v>
      </c>
    </row>
    <row r="110" spans="1:8" ht="31.5">
      <c r="A110" s="46" t="s">
        <v>160</v>
      </c>
      <c r="B110" s="47" t="s">
        <v>29</v>
      </c>
      <c r="C110" s="47" t="s">
        <v>217</v>
      </c>
      <c r="D110" s="47" t="s">
        <v>217</v>
      </c>
      <c r="E110" s="45" t="s">
        <v>228</v>
      </c>
      <c r="F110" s="45">
        <v>244</v>
      </c>
      <c r="G110" s="56">
        <v>487</v>
      </c>
      <c r="H110" s="56">
        <v>507</v>
      </c>
    </row>
    <row r="111" spans="1:8" ht="63">
      <c r="A111" s="53" t="s">
        <v>680</v>
      </c>
      <c r="B111" s="47" t="s">
        <v>29</v>
      </c>
      <c r="C111" s="62"/>
      <c r="D111" s="62"/>
      <c r="E111" s="54" t="s">
        <v>229</v>
      </c>
      <c r="F111" s="54"/>
      <c r="G111" s="166">
        <f>G112</f>
        <v>211.5</v>
      </c>
      <c r="H111" s="166">
        <f>H112</f>
        <v>234.5</v>
      </c>
    </row>
    <row r="112" spans="1:8" ht="15.75">
      <c r="A112" s="52" t="s">
        <v>28</v>
      </c>
      <c r="B112" s="47" t="s">
        <v>29</v>
      </c>
      <c r="C112" s="47" t="s">
        <v>217</v>
      </c>
      <c r="D112" s="47" t="s">
        <v>217</v>
      </c>
      <c r="E112" s="61"/>
      <c r="F112" s="61"/>
      <c r="G112" s="56">
        <f>G113+G115+G117+G119+G121</f>
        <v>211.5</v>
      </c>
      <c r="H112" s="56">
        <f>H113+H115+H117+H119+H121</f>
        <v>234.5</v>
      </c>
    </row>
    <row r="113" spans="1:8" ht="47.25">
      <c r="A113" s="52" t="s">
        <v>230</v>
      </c>
      <c r="B113" s="47" t="s">
        <v>29</v>
      </c>
      <c r="C113" s="47" t="s">
        <v>217</v>
      </c>
      <c r="D113" s="47" t="s">
        <v>217</v>
      </c>
      <c r="E113" s="45" t="s">
        <v>231</v>
      </c>
      <c r="F113" s="45"/>
      <c r="G113" s="56">
        <f>G114</f>
        <v>6</v>
      </c>
      <c r="H113" s="56">
        <f>H114</f>
        <v>6</v>
      </c>
    </row>
    <row r="114" spans="1:8" ht="31.5">
      <c r="A114" s="46" t="s">
        <v>160</v>
      </c>
      <c r="B114" s="47" t="s">
        <v>29</v>
      </c>
      <c r="C114" s="47" t="s">
        <v>217</v>
      </c>
      <c r="D114" s="47" t="s">
        <v>217</v>
      </c>
      <c r="E114" s="45" t="s">
        <v>231</v>
      </c>
      <c r="F114" s="45">
        <v>244</v>
      </c>
      <c r="G114" s="56">
        <v>6</v>
      </c>
      <c r="H114" s="56">
        <v>6</v>
      </c>
    </row>
    <row r="115" spans="1:8" ht="31.5">
      <c r="A115" s="52" t="s">
        <v>232</v>
      </c>
      <c r="B115" s="47" t="s">
        <v>29</v>
      </c>
      <c r="C115" s="47" t="s">
        <v>217</v>
      </c>
      <c r="D115" s="47" t="s">
        <v>217</v>
      </c>
      <c r="E115" s="45" t="s">
        <v>233</v>
      </c>
      <c r="F115" s="45"/>
      <c r="G115" s="56">
        <f>G116</f>
        <v>38.5</v>
      </c>
      <c r="H115" s="56">
        <f>H116</f>
        <v>40</v>
      </c>
    </row>
    <row r="116" spans="1:8" ht="31.5">
      <c r="A116" s="46" t="s">
        <v>160</v>
      </c>
      <c r="B116" s="47" t="s">
        <v>29</v>
      </c>
      <c r="C116" s="47" t="s">
        <v>217</v>
      </c>
      <c r="D116" s="47" t="s">
        <v>217</v>
      </c>
      <c r="E116" s="45" t="s">
        <v>233</v>
      </c>
      <c r="F116" s="45">
        <v>244</v>
      </c>
      <c r="G116" s="56">
        <v>38.5</v>
      </c>
      <c r="H116" s="56">
        <v>40</v>
      </c>
    </row>
    <row r="117" spans="1:8" ht="15.75">
      <c r="A117" s="52" t="s">
        <v>234</v>
      </c>
      <c r="B117" s="47" t="s">
        <v>29</v>
      </c>
      <c r="C117" s="47" t="s">
        <v>217</v>
      </c>
      <c r="D117" s="47" t="s">
        <v>217</v>
      </c>
      <c r="E117" s="45" t="s">
        <v>235</v>
      </c>
      <c r="F117" s="45"/>
      <c r="G117" s="56">
        <f>G118</f>
        <v>37</v>
      </c>
      <c r="H117" s="56">
        <f>H118</f>
        <v>38.5</v>
      </c>
    </row>
    <row r="118" spans="1:8" ht="31.5">
      <c r="A118" s="46" t="s">
        <v>160</v>
      </c>
      <c r="B118" s="47" t="s">
        <v>29</v>
      </c>
      <c r="C118" s="47" t="s">
        <v>217</v>
      </c>
      <c r="D118" s="47" t="s">
        <v>217</v>
      </c>
      <c r="E118" s="45" t="s">
        <v>235</v>
      </c>
      <c r="F118" s="45">
        <v>244</v>
      </c>
      <c r="G118" s="56">
        <v>37</v>
      </c>
      <c r="H118" s="56">
        <v>38.5</v>
      </c>
    </row>
    <row r="119" spans="1:8" ht="31.5" hidden="1">
      <c r="A119" s="52" t="s">
        <v>236</v>
      </c>
      <c r="B119" s="47" t="s">
        <v>29</v>
      </c>
      <c r="C119" s="47" t="s">
        <v>217</v>
      </c>
      <c r="D119" s="47" t="s">
        <v>217</v>
      </c>
      <c r="E119" s="45" t="s">
        <v>237</v>
      </c>
      <c r="F119" s="45"/>
      <c r="G119" s="56">
        <f>G120</f>
        <v>0</v>
      </c>
      <c r="H119" s="56">
        <f>H120</f>
        <v>0</v>
      </c>
    </row>
    <row r="120" spans="1:8" ht="31.5" hidden="1">
      <c r="A120" s="46" t="s">
        <v>160</v>
      </c>
      <c r="B120" s="47" t="s">
        <v>29</v>
      </c>
      <c r="C120" s="47" t="s">
        <v>217</v>
      </c>
      <c r="D120" s="47" t="s">
        <v>217</v>
      </c>
      <c r="E120" s="45" t="s">
        <v>237</v>
      </c>
      <c r="F120" s="45">
        <v>244</v>
      </c>
      <c r="G120" s="56">
        <v>0</v>
      </c>
      <c r="H120" s="56">
        <v>0</v>
      </c>
    </row>
    <row r="121" spans="1:8" ht="15.75">
      <c r="A121" s="52" t="s">
        <v>238</v>
      </c>
      <c r="B121" s="47" t="s">
        <v>29</v>
      </c>
      <c r="C121" s="47" t="s">
        <v>217</v>
      </c>
      <c r="D121" s="47" t="s">
        <v>217</v>
      </c>
      <c r="E121" s="45" t="s">
        <v>239</v>
      </c>
      <c r="F121" s="45"/>
      <c r="G121" s="56">
        <f>G122</f>
        <v>130</v>
      </c>
      <c r="H121" s="56">
        <f>H122</f>
        <v>150</v>
      </c>
    </row>
    <row r="122" spans="1:8" ht="31.5">
      <c r="A122" s="46" t="s">
        <v>160</v>
      </c>
      <c r="B122" s="47" t="s">
        <v>29</v>
      </c>
      <c r="C122" s="47" t="s">
        <v>217</v>
      </c>
      <c r="D122" s="47" t="s">
        <v>217</v>
      </c>
      <c r="E122" s="45" t="s">
        <v>239</v>
      </c>
      <c r="F122" s="45">
        <v>244</v>
      </c>
      <c r="G122" s="56">
        <v>130</v>
      </c>
      <c r="H122" s="56">
        <v>150</v>
      </c>
    </row>
    <row r="123" spans="1:8" ht="79.5" customHeight="1">
      <c r="A123" s="53" t="s">
        <v>240</v>
      </c>
      <c r="B123" s="59" t="s">
        <v>29</v>
      </c>
      <c r="C123" s="60"/>
      <c r="D123" s="60"/>
      <c r="E123" s="54" t="s">
        <v>241</v>
      </c>
      <c r="F123" s="54"/>
      <c r="G123" s="166">
        <f>G124</f>
        <v>47</v>
      </c>
      <c r="H123" s="166">
        <f>H124</f>
        <v>53.5</v>
      </c>
    </row>
    <row r="124" spans="1:8" ht="15.75">
      <c r="A124" s="11" t="s">
        <v>28</v>
      </c>
      <c r="B124" s="47" t="s">
        <v>29</v>
      </c>
      <c r="C124" s="47" t="s">
        <v>217</v>
      </c>
      <c r="D124" s="47" t="s">
        <v>217</v>
      </c>
      <c r="E124" s="45"/>
      <c r="F124" s="45"/>
      <c r="G124" s="56">
        <f>G125+G127+G129</f>
        <v>47</v>
      </c>
      <c r="H124" s="56">
        <f>H125+H127+H129</f>
        <v>53.5</v>
      </c>
    </row>
    <row r="125" spans="1:8" ht="31.5">
      <c r="A125" s="52" t="s">
        <v>242</v>
      </c>
      <c r="B125" s="47" t="s">
        <v>29</v>
      </c>
      <c r="C125" s="47" t="s">
        <v>217</v>
      </c>
      <c r="D125" s="47" t="s">
        <v>217</v>
      </c>
      <c r="E125" s="45" t="s">
        <v>243</v>
      </c>
      <c r="F125" s="45"/>
      <c r="G125" s="56">
        <f>G126</f>
        <v>30</v>
      </c>
      <c r="H125" s="56">
        <f>H126</f>
        <v>35</v>
      </c>
    </row>
    <row r="126" spans="1:8" ht="31.5">
      <c r="A126" s="46" t="s">
        <v>160</v>
      </c>
      <c r="B126" s="47" t="s">
        <v>29</v>
      </c>
      <c r="C126" s="47" t="s">
        <v>217</v>
      </c>
      <c r="D126" s="47" t="s">
        <v>217</v>
      </c>
      <c r="E126" s="45" t="s">
        <v>243</v>
      </c>
      <c r="F126" s="45">
        <v>244</v>
      </c>
      <c r="G126" s="56">
        <v>30</v>
      </c>
      <c r="H126" s="56">
        <v>35</v>
      </c>
    </row>
    <row r="127" spans="1:8" ht="31.5">
      <c r="A127" s="52" t="s">
        <v>244</v>
      </c>
      <c r="B127" s="47" t="s">
        <v>29</v>
      </c>
      <c r="C127" s="47" t="s">
        <v>217</v>
      </c>
      <c r="D127" s="47" t="s">
        <v>217</v>
      </c>
      <c r="E127" s="45" t="s">
        <v>245</v>
      </c>
      <c r="F127" s="45"/>
      <c r="G127" s="56">
        <f>G128</f>
        <v>17</v>
      </c>
      <c r="H127" s="56">
        <f>H128</f>
        <v>18.5</v>
      </c>
    </row>
    <row r="128" spans="1:8" ht="31.5">
      <c r="A128" s="46" t="s">
        <v>160</v>
      </c>
      <c r="B128" s="47" t="s">
        <v>29</v>
      </c>
      <c r="C128" s="47" t="s">
        <v>217</v>
      </c>
      <c r="D128" s="47" t="s">
        <v>217</v>
      </c>
      <c r="E128" s="45" t="s">
        <v>245</v>
      </c>
      <c r="F128" s="45">
        <v>244</v>
      </c>
      <c r="G128" s="56">
        <v>17</v>
      </c>
      <c r="H128" s="56">
        <v>18.5</v>
      </c>
    </row>
    <row r="129" spans="1:8" ht="47.25" hidden="1">
      <c r="A129" s="52" t="s">
        <v>246</v>
      </c>
      <c r="B129" s="47" t="s">
        <v>29</v>
      </c>
      <c r="C129" s="47" t="s">
        <v>217</v>
      </c>
      <c r="D129" s="47" t="s">
        <v>217</v>
      </c>
      <c r="E129" s="45" t="s">
        <v>247</v>
      </c>
      <c r="F129" s="45"/>
      <c r="G129" s="56">
        <f>G130</f>
        <v>0</v>
      </c>
      <c r="H129" s="56">
        <f>H130</f>
        <v>0</v>
      </c>
    </row>
    <row r="130" spans="1:8" ht="31.5" hidden="1">
      <c r="A130" s="46" t="s">
        <v>160</v>
      </c>
      <c r="B130" s="47" t="s">
        <v>29</v>
      </c>
      <c r="C130" s="47" t="s">
        <v>217</v>
      </c>
      <c r="D130" s="47" t="s">
        <v>217</v>
      </c>
      <c r="E130" s="45" t="s">
        <v>247</v>
      </c>
      <c r="F130" s="45">
        <v>244</v>
      </c>
      <c r="G130" s="56">
        <v>0</v>
      </c>
      <c r="H130" s="56">
        <v>0</v>
      </c>
    </row>
    <row r="131" spans="1:8" ht="66.75" customHeight="1">
      <c r="A131" s="53" t="s">
        <v>379</v>
      </c>
      <c r="B131" s="47" t="s">
        <v>29</v>
      </c>
      <c r="C131" s="62"/>
      <c r="D131" s="62"/>
      <c r="E131" s="54" t="s">
        <v>248</v>
      </c>
      <c r="F131" s="54"/>
      <c r="G131" s="166">
        <f>G132+G140</f>
        <v>1004</v>
      </c>
      <c r="H131" s="166">
        <f>H132+H140</f>
        <v>1075</v>
      </c>
    </row>
    <row r="132" spans="1:8" ht="15.75">
      <c r="A132" s="46" t="s">
        <v>2</v>
      </c>
      <c r="B132" s="47" t="s">
        <v>29</v>
      </c>
      <c r="C132" s="47" t="s">
        <v>149</v>
      </c>
      <c r="D132" s="47" t="s">
        <v>193</v>
      </c>
      <c r="E132" s="61"/>
      <c r="F132" s="61"/>
      <c r="G132" s="56">
        <f>G133+G135+G137</f>
        <v>874</v>
      </c>
      <c r="H132" s="56">
        <f>H133+H135+H137</f>
        <v>925</v>
      </c>
    </row>
    <row r="133" spans="1:8" ht="31.5" hidden="1">
      <c r="A133" s="52" t="s">
        <v>249</v>
      </c>
      <c r="B133" s="47" t="s">
        <v>29</v>
      </c>
      <c r="C133" s="47" t="s">
        <v>149</v>
      </c>
      <c r="D133" s="47" t="s">
        <v>193</v>
      </c>
      <c r="E133" s="45" t="s">
        <v>250</v>
      </c>
      <c r="F133" s="45"/>
      <c r="G133" s="56">
        <f>G134</f>
        <v>0</v>
      </c>
      <c r="H133" s="56">
        <f>H134</f>
        <v>0</v>
      </c>
    </row>
    <row r="134" spans="1:8" ht="31.5" hidden="1">
      <c r="A134" s="46" t="s">
        <v>160</v>
      </c>
      <c r="B134" s="47" t="s">
        <v>29</v>
      </c>
      <c r="C134" s="47" t="s">
        <v>149</v>
      </c>
      <c r="D134" s="47" t="s">
        <v>193</v>
      </c>
      <c r="E134" s="45" t="s">
        <v>250</v>
      </c>
      <c r="F134" s="45">
        <v>244</v>
      </c>
      <c r="G134" s="56">
        <v>0</v>
      </c>
      <c r="H134" s="56">
        <v>0</v>
      </c>
    </row>
    <row r="135" spans="1:8" ht="15.75" hidden="1">
      <c r="A135" s="52" t="s">
        <v>251</v>
      </c>
      <c r="B135" s="47" t="s">
        <v>29</v>
      </c>
      <c r="C135" s="47" t="s">
        <v>149</v>
      </c>
      <c r="D135" s="47" t="s">
        <v>193</v>
      </c>
      <c r="E135" s="45" t="s">
        <v>252</v>
      </c>
      <c r="F135" s="45"/>
      <c r="G135" s="56">
        <f>G136</f>
        <v>0</v>
      </c>
      <c r="H135" s="56">
        <f>H136</f>
        <v>0</v>
      </c>
    </row>
    <row r="136" spans="1:8" ht="15.75" hidden="1">
      <c r="A136" s="2" t="s">
        <v>196</v>
      </c>
      <c r="B136" s="47" t="s">
        <v>29</v>
      </c>
      <c r="C136" s="47" t="s">
        <v>149</v>
      </c>
      <c r="D136" s="47" t="s">
        <v>193</v>
      </c>
      <c r="E136" s="45" t="s">
        <v>252</v>
      </c>
      <c r="F136" s="45">
        <v>350</v>
      </c>
      <c r="G136" s="56">
        <v>0</v>
      </c>
      <c r="H136" s="56">
        <v>0</v>
      </c>
    </row>
    <row r="137" spans="1:8" ht="15.75">
      <c r="A137" s="52" t="s">
        <v>253</v>
      </c>
      <c r="B137" s="47" t="s">
        <v>29</v>
      </c>
      <c r="C137" s="47" t="s">
        <v>149</v>
      </c>
      <c r="D137" s="47" t="s">
        <v>193</v>
      </c>
      <c r="E137" s="45" t="s">
        <v>254</v>
      </c>
      <c r="F137" s="45"/>
      <c r="G137" s="56">
        <f>G138+G139</f>
        <v>874</v>
      </c>
      <c r="H137" s="56">
        <f>H138+H139</f>
        <v>925</v>
      </c>
    </row>
    <row r="138" spans="1:8" ht="31.5">
      <c r="A138" s="46" t="s">
        <v>160</v>
      </c>
      <c r="B138" s="47" t="s">
        <v>29</v>
      </c>
      <c r="C138" s="47" t="s">
        <v>149</v>
      </c>
      <c r="D138" s="47" t="s">
        <v>193</v>
      </c>
      <c r="E138" s="45" t="s">
        <v>254</v>
      </c>
      <c r="F138" s="45">
        <v>244</v>
      </c>
      <c r="G138" s="56">
        <v>859</v>
      </c>
      <c r="H138" s="56">
        <v>907</v>
      </c>
    </row>
    <row r="139" spans="1:8" ht="15.75">
      <c r="A139" s="2" t="s">
        <v>196</v>
      </c>
      <c r="B139" s="47" t="s">
        <v>29</v>
      </c>
      <c r="C139" s="47" t="s">
        <v>149</v>
      </c>
      <c r="D139" s="47" t="s">
        <v>193</v>
      </c>
      <c r="E139" s="45" t="s">
        <v>366</v>
      </c>
      <c r="F139" s="45">
        <v>350</v>
      </c>
      <c r="G139" s="56">
        <v>15</v>
      </c>
      <c r="H139" s="56">
        <v>18</v>
      </c>
    </row>
    <row r="140" spans="1:8" ht="15.75">
      <c r="A140" s="46" t="s">
        <v>8</v>
      </c>
      <c r="B140" s="47"/>
      <c r="C140" s="47" t="s">
        <v>255</v>
      </c>
      <c r="D140" s="47" t="s">
        <v>150</v>
      </c>
      <c r="E140" s="45"/>
      <c r="F140" s="45"/>
      <c r="G140" s="56">
        <f>G141</f>
        <v>130</v>
      </c>
      <c r="H140" s="56">
        <f>H141</f>
        <v>150</v>
      </c>
    </row>
    <row r="141" spans="1:8" ht="31.5">
      <c r="A141" s="52" t="s">
        <v>256</v>
      </c>
      <c r="B141" s="47" t="s">
        <v>29</v>
      </c>
      <c r="C141" s="47" t="s">
        <v>255</v>
      </c>
      <c r="D141" s="47" t="s">
        <v>150</v>
      </c>
      <c r="E141" s="45" t="s">
        <v>257</v>
      </c>
      <c r="F141" s="45"/>
      <c r="G141" s="56">
        <f>G142</f>
        <v>130</v>
      </c>
      <c r="H141" s="56">
        <f>H142</f>
        <v>150</v>
      </c>
    </row>
    <row r="142" spans="1:8" ht="31.5">
      <c r="A142" s="46" t="s">
        <v>160</v>
      </c>
      <c r="B142" s="47" t="s">
        <v>29</v>
      </c>
      <c r="C142" s="47" t="s">
        <v>255</v>
      </c>
      <c r="D142" s="47" t="s">
        <v>150</v>
      </c>
      <c r="E142" s="45" t="s">
        <v>257</v>
      </c>
      <c r="F142" s="45">
        <v>244</v>
      </c>
      <c r="G142" s="56">
        <v>130</v>
      </c>
      <c r="H142" s="56">
        <v>150</v>
      </c>
    </row>
    <row r="143" spans="1:8" ht="30">
      <c r="A143" s="63" t="s">
        <v>423</v>
      </c>
      <c r="B143" s="47" t="s">
        <v>29</v>
      </c>
      <c r="C143" s="62"/>
      <c r="D143" s="62"/>
      <c r="E143" s="63" t="s">
        <v>259</v>
      </c>
      <c r="F143" s="63"/>
      <c r="G143" s="56">
        <f>G144+G165+G176</f>
        <v>29969.2</v>
      </c>
      <c r="H143" s="56">
        <f>H144+H165+H176</f>
        <v>31470.300000000003</v>
      </c>
    </row>
    <row r="144" spans="1:8" ht="15.75">
      <c r="A144" s="64" t="s">
        <v>260</v>
      </c>
      <c r="B144" s="47" t="s">
        <v>29</v>
      </c>
      <c r="C144" s="62"/>
      <c r="D144" s="62"/>
      <c r="E144" s="64" t="s">
        <v>261</v>
      </c>
      <c r="F144" s="65"/>
      <c r="G144" s="56">
        <f>G145</f>
        <v>29380.399999999998</v>
      </c>
      <c r="H144" s="56">
        <f>H145</f>
        <v>30845.2</v>
      </c>
    </row>
    <row r="145" spans="1:8" ht="15.75">
      <c r="A145" s="2" t="s">
        <v>7</v>
      </c>
      <c r="B145" s="47" t="s">
        <v>29</v>
      </c>
      <c r="C145" s="47" t="s">
        <v>262</v>
      </c>
      <c r="D145" s="47" t="s">
        <v>149</v>
      </c>
      <c r="E145" s="65"/>
      <c r="F145" s="65"/>
      <c r="G145" s="166">
        <f>G146+G151+G154+G156+G160+G163</f>
        <v>29380.399999999998</v>
      </c>
      <c r="H145" s="166">
        <f>H146+H151+H154+H156+H160+H163</f>
        <v>30845.2</v>
      </c>
    </row>
    <row r="146" spans="1:8" ht="30">
      <c r="A146" s="57" t="s">
        <v>263</v>
      </c>
      <c r="B146" s="47" t="s">
        <v>29</v>
      </c>
      <c r="C146" s="47" t="s">
        <v>262</v>
      </c>
      <c r="D146" s="47" t="s">
        <v>149</v>
      </c>
      <c r="E146" s="45" t="s">
        <v>264</v>
      </c>
      <c r="F146" s="63"/>
      <c r="G146" s="56">
        <f>G147+G148+G149+G150</f>
        <v>23683.199999999997</v>
      </c>
      <c r="H146" s="56">
        <f>H147+H148+H149+H150</f>
        <v>24960.9</v>
      </c>
    </row>
    <row r="147" spans="1:8" ht="31.5">
      <c r="A147" s="46" t="s">
        <v>187</v>
      </c>
      <c r="B147" s="47" t="s">
        <v>29</v>
      </c>
      <c r="C147" s="47" t="s">
        <v>262</v>
      </c>
      <c r="D147" s="47" t="s">
        <v>149</v>
      </c>
      <c r="E147" s="45" t="s">
        <v>264</v>
      </c>
      <c r="F147" s="48">
        <v>111</v>
      </c>
      <c r="G147" s="56">
        <v>17948</v>
      </c>
      <c r="H147" s="56">
        <v>19024.9</v>
      </c>
    </row>
    <row r="148" spans="1:8" ht="15.75">
      <c r="A148" s="2" t="s">
        <v>188</v>
      </c>
      <c r="B148" s="47" t="s">
        <v>29</v>
      </c>
      <c r="C148" s="47" t="s">
        <v>262</v>
      </c>
      <c r="D148" s="47" t="s">
        <v>149</v>
      </c>
      <c r="E148" s="45" t="s">
        <v>264</v>
      </c>
      <c r="F148" s="48">
        <v>112</v>
      </c>
      <c r="G148" s="56">
        <v>137.8</v>
      </c>
      <c r="H148" s="56">
        <v>146.1</v>
      </c>
    </row>
    <row r="149" spans="1:8" ht="31.5">
      <c r="A149" s="46" t="s">
        <v>159</v>
      </c>
      <c r="B149" s="47" t="s">
        <v>29</v>
      </c>
      <c r="C149" s="47" t="s">
        <v>262</v>
      </c>
      <c r="D149" s="47" t="s">
        <v>149</v>
      </c>
      <c r="E149" s="45" t="s">
        <v>264</v>
      </c>
      <c r="F149" s="48">
        <v>242</v>
      </c>
      <c r="G149" s="56">
        <v>351.6</v>
      </c>
      <c r="H149" s="56">
        <v>386.7</v>
      </c>
    </row>
    <row r="150" spans="1:8" ht="31.5">
      <c r="A150" s="46" t="s">
        <v>160</v>
      </c>
      <c r="B150" s="47" t="s">
        <v>29</v>
      </c>
      <c r="C150" s="47" t="s">
        <v>262</v>
      </c>
      <c r="D150" s="47" t="s">
        <v>149</v>
      </c>
      <c r="E150" s="45" t="s">
        <v>264</v>
      </c>
      <c r="F150" s="48">
        <v>244</v>
      </c>
      <c r="G150" s="56">
        <v>5245.8</v>
      </c>
      <c r="H150" s="56">
        <v>5403.2</v>
      </c>
    </row>
    <row r="151" spans="1:8" ht="45">
      <c r="A151" s="66" t="s">
        <v>265</v>
      </c>
      <c r="B151" s="47" t="s">
        <v>29</v>
      </c>
      <c r="C151" s="47" t="s">
        <v>262</v>
      </c>
      <c r="D151" s="47" t="s">
        <v>149</v>
      </c>
      <c r="E151" s="63" t="s">
        <v>266</v>
      </c>
      <c r="F151" s="63"/>
      <c r="G151" s="56">
        <f>G152+G153</f>
        <v>964</v>
      </c>
      <c r="H151" s="56">
        <f>H152+H153</f>
        <v>984</v>
      </c>
    </row>
    <row r="152" spans="1:8" ht="15.75">
      <c r="A152" s="2" t="s">
        <v>188</v>
      </c>
      <c r="B152" s="47" t="s">
        <v>29</v>
      </c>
      <c r="C152" s="47" t="s">
        <v>262</v>
      </c>
      <c r="D152" s="47" t="s">
        <v>149</v>
      </c>
      <c r="E152" s="63" t="s">
        <v>266</v>
      </c>
      <c r="F152" s="48">
        <v>112</v>
      </c>
      <c r="G152" s="56">
        <v>11</v>
      </c>
      <c r="H152" s="56">
        <v>12</v>
      </c>
    </row>
    <row r="153" spans="1:8" ht="31.5">
      <c r="A153" s="46" t="s">
        <v>160</v>
      </c>
      <c r="B153" s="47" t="s">
        <v>29</v>
      </c>
      <c r="C153" s="47" t="s">
        <v>262</v>
      </c>
      <c r="D153" s="47" t="s">
        <v>149</v>
      </c>
      <c r="E153" s="63" t="s">
        <v>266</v>
      </c>
      <c r="F153" s="48">
        <v>244</v>
      </c>
      <c r="G153" s="56">
        <v>953</v>
      </c>
      <c r="H153" s="56">
        <v>972</v>
      </c>
    </row>
    <row r="154" spans="1:8" ht="30">
      <c r="A154" s="66" t="s">
        <v>267</v>
      </c>
      <c r="B154" s="47" t="s">
        <v>29</v>
      </c>
      <c r="C154" s="47" t="s">
        <v>262</v>
      </c>
      <c r="D154" s="47" t="s">
        <v>149</v>
      </c>
      <c r="E154" s="63" t="s">
        <v>268</v>
      </c>
      <c r="F154" s="63"/>
      <c r="G154" s="56">
        <f>G155</f>
        <v>1135.2</v>
      </c>
      <c r="H154" s="56">
        <f>H155</f>
        <v>1180.6</v>
      </c>
    </row>
    <row r="155" spans="1:8" ht="31.5">
      <c r="A155" s="46" t="s">
        <v>160</v>
      </c>
      <c r="B155" s="47" t="s">
        <v>29</v>
      </c>
      <c r="C155" s="47" t="s">
        <v>262</v>
      </c>
      <c r="D155" s="47" t="s">
        <v>149</v>
      </c>
      <c r="E155" s="63" t="s">
        <v>268</v>
      </c>
      <c r="F155" s="63">
        <v>244</v>
      </c>
      <c r="G155" s="56">
        <v>1135.2</v>
      </c>
      <c r="H155" s="56">
        <v>1180.6</v>
      </c>
    </row>
    <row r="156" spans="1:8" ht="30">
      <c r="A156" s="66" t="s">
        <v>269</v>
      </c>
      <c r="B156" s="47" t="s">
        <v>29</v>
      </c>
      <c r="C156" s="47" t="s">
        <v>262</v>
      </c>
      <c r="D156" s="47" t="s">
        <v>149</v>
      </c>
      <c r="E156" s="63" t="s">
        <v>270</v>
      </c>
      <c r="F156" s="63"/>
      <c r="G156" s="56">
        <f>G157+G158+G159</f>
        <v>1141.5</v>
      </c>
      <c r="H156" s="56">
        <f>H157+H158+H159</f>
        <v>1189</v>
      </c>
    </row>
    <row r="157" spans="1:8" ht="31.5">
      <c r="A157" s="46" t="s">
        <v>159</v>
      </c>
      <c r="B157" s="47" t="s">
        <v>29</v>
      </c>
      <c r="C157" s="47" t="s">
        <v>262</v>
      </c>
      <c r="D157" s="47" t="s">
        <v>149</v>
      </c>
      <c r="E157" s="63" t="s">
        <v>270</v>
      </c>
      <c r="F157" s="63">
        <v>242</v>
      </c>
      <c r="G157" s="56">
        <v>169.7</v>
      </c>
      <c r="H157" s="56">
        <v>178.2</v>
      </c>
    </row>
    <row r="158" spans="1:8" ht="31.5">
      <c r="A158" s="46" t="s">
        <v>160</v>
      </c>
      <c r="B158" s="47" t="s">
        <v>29</v>
      </c>
      <c r="C158" s="47" t="s">
        <v>262</v>
      </c>
      <c r="D158" s="47" t="s">
        <v>149</v>
      </c>
      <c r="E158" s="63" t="s">
        <v>270</v>
      </c>
      <c r="F158" s="63">
        <v>244</v>
      </c>
      <c r="G158" s="56">
        <v>949.8</v>
      </c>
      <c r="H158" s="56">
        <v>987.8</v>
      </c>
    </row>
    <row r="159" spans="1:8" ht="15.75">
      <c r="A159" s="2" t="s">
        <v>211</v>
      </c>
      <c r="B159" s="47" t="s">
        <v>29</v>
      </c>
      <c r="C159" s="47" t="s">
        <v>262</v>
      </c>
      <c r="D159" s="47" t="s">
        <v>149</v>
      </c>
      <c r="E159" s="63" t="s">
        <v>270</v>
      </c>
      <c r="F159" s="63">
        <v>852</v>
      </c>
      <c r="G159" s="56">
        <v>22</v>
      </c>
      <c r="H159" s="56">
        <v>23</v>
      </c>
    </row>
    <row r="160" spans="1:8" ht="45">
      <c r="A160" s="66" t="s">
        <v>271</v>
      </c>
      <c r="B160" s="47" t="s">
        <v>29</v>
      </c>
      <c r="C160" s="47" t="s">
        <v>262</v>
      </c>
      <c r="D160" s="47" t="s">
        <v>149</v>
      </c>
      <c r="E160" s="63" t="s">
        <v>272</v>
      </c>
      <c r="F160" s="63"/>
      <c r="G160" s="56">
        <f>G161+G162</f>
        <v>2456.5</v>
      </c>
      <c r="H160" s="56">
        <f>H161+H162</f>
        <v>2530.7</v>
      </c>
    </row>
    <row r="161" spans="1:8" ht="31.5">
      <c r="A161" s="2" t="s">
        <v>178</v>
      </c>
      <c r="B161" s="47" t="s">
        <v>29</v>
      </c>
      <c r="C161" s="47" t="s">
        <v>262</v>
      </c>
      <c r="D161" s="47" t="s">
        <v>149</v>
      </c>
      <c r="E161" s="63" t="s">
        <v>272</v>
      </c>
      <c r="F161" s="63">
        <v>243</v>
      </c>
      <c r="G161" s="56">
        <v>650</v>
      </c>
      <c r="H161" s="56">
        <v>670</v>
      </c>
    </row>
    <row r="162" spans="1:8" ht="31.5">
      <c r="A162" s="46" t="s">
        <v>160</v>
      </c>
      <c r="B162" s="47" t="s">
        <v>29</v>
      </c>
      <c r="C162" s="47" t="s">
        <v>262</v>
      </c>
      <c r="D162" s="47" t="s">
        <v>149</v>
      </c>
      <c r="E162" s="63" t="s">
        <v>272</v>
      </c>
      <c r="F162" s="63">
        <v>244</v>
      </c>
      <c r="G162" s="56">
        <v>1806.5</v>
      </c>
      <c r="H162" s="56">
        <v>1860.7</v>
      </c>
    </row>
    <row r="163" spans="1:8" ht="31.5" hidden="1">
      <c r="A163" s="11" t="s">
        <v>383</v>
      </c>
      <c r="B163" s="47" t="s">
        <v>29</v>
      </c>
      <c r="C163" s="47" t="s">
        <v>262</v>
      </c>
      <c r="D163" s="47" t="s">
        <v>149</v>
      </c>
      <c r="E163" s="63" t="s">
        <v>274</v>
      </c>
      <c r="F163" s="63"/>
      <c r="G163" s="56">
        <f>G164</f>
        <v>0</v>
      </c>
      <c r="H163" s="56">
        <f>H164</f>
        <v>0</v>
      </c>
    </row>
    <row r="164" spans="1:8" ht="31.5" hidden="1">
      <c r="A164" s="2" t="s">
        <v>178</v>
      </c>
      <c r="B164" s="47" t="s">
        <v>29</v>
      </c>
      <c r="C164" s="47" t="s">
        <v>262</v>
      </c>
      <c r="D164" s="47" t="s">
        <v>149</v>
      </c>
      <c r="E164" s="63" t="s">
        <v>274</v>
      </c>
      <c r="F164" s="63">
        <v>243</v>
      </c>
      <c r="G164" s="56">
        <v>0</v>
      </c>
      <c r="H164" s="56">
        <v>0</v>
      </c>
    </row>
    <row r="165" spans="1:8" ht="63">
      <c r="A165" s="53" t="s">
        <v>275</v>
      </c>
      <c r="B165" s="47" t="s">
        <v>29</v>
      </c>
      <c r="C165" s="47"/>
      <c r="D165" s="47"/>
      <c r="E165" s="54" t="s">
        <v>276</v>
      </c>
      <c r="F165" s="54"/>
      <c r="G165" s="166">
        <f>G166</f>
        <v>232.9</v>
      </c>
      <c r="H165" s="166">
        <f>H166</f>
        <v>242.7</v>
      </c>
    </row>
    <row r="166" spans="1:8" ht="15.75">
      <c r="A166" s="2" t="s">
        <v>7</v>
      </c>
      <c r="B166" s="47" t="s">
        <v>29</v>
      </c>
      <c r="C166" s="47" t="s">
        <v>262</v>
      </c>
      <c r="D166" s="47" t="s">
        <v>149</v>
      </c>
      <c r="E166" s="45"/>
      <c r="F166" s="45"/>
      <c r="G166" s="56">
        <f>G167+G171+G173</f>
        <v>232.9</v>
      </c>
      <c r="H166" s="56">
        <f>H167+H171+H173</f>
        <v>242.7</v>
      </c>
    </row>
    <row r="167" spans="1:8" ht="15.75">
      <c r="A167" s="52" t="s">
        <v>277</v>
      </c>
      <c r="B167" s="47" t="s">
        <v>29</v>
      </c>
      <c r="C167" s="47" t="s">
        <v>262</v>
      </c>
      <c r="D167" s="47" t="s">
        <v>149</v>
      </c>
      <c r="E167" s="45" t="s">
        <v>278</v>
      </c>
      <c r="F167" s="45"/>
      <c r="G167" s="56">
        <f>G168+G169+G170</f>
        <v>38</v>
      </c>
      <c r="H167" s="56">
        <f>H168+H169+H170</f>
        <v>42.6</v>
      </c>
    </row>
    <row r="168" spans="1:8" ht="15.75">
      <c r="A168" s="2" t="s">
        <v>188</v>
      </c>
      <c r="B168" s="47" t="s">
        <v>29</v>
      </c>
      <c r="C168" s="47" t="s">
        <v>262</v>
      </c>
      <c r="D168" s="47" t="s">
        <v>149</v>
      </c>
      <c r="E168" s="45" t="s">
        <v>278</v>
      </c>
      <c r="F168" s="45">
        <v>112</v>
      </c>
      <c r="G168" s="56">
        <v>5</v>
      </c>
      <c r="H168" s="56">
        <v>5</v>
      </c>
    </row>
    <row r="169" spans="1:8" ht="31.5">
      <c r="A169" s="46" t="s">
        <v>159</v>
      </c>
      <c r="B169" s="47" t="s">
        <v>29</v>
      </c>
      <c r="C169" s="47" t="s">
        <v>262</v>
      </c>
      <c r="D169" s="47" t="s">
        <v>149</v>
      </c>
      <c r="E169" s="45" t="s">
        <v>278</v>
      </c>
      <c r="F169" s="45">
        <v>242</v>
      </c>
      <c r="G169" s="56">
        <v>8.8</v>
      </c>
      <c r="H169" s="56">
        <v>8.8</v>
      </c>
    </row>
    <row r="170" spans="1:8" ht="31.5">
      <c r="A170" s="46" t="s">
        <v>160</v>
      </c>
      <c r="B170" s="47" t="s">
        <v>29</v>
      </c>
      <c r="C170" s="47" t="s">
        <v>262</v>
      </c>
      <c r="D170" s="47" t="s">
        <v>149</v>
      </c>
      <c r="E170" s="45" t="s">
        <v>278</v>
      </c>
      <c r="F170" s="63">
        <v>244</v>
      </c>
      <c r="G170" s="56">
        <v>24.2</v>
      </c>
      <c r="H170" s="56">
        <v>28.8</v>
      </c>
    </row>
    <row r="171" spans="1:8" ht="31.5">
      <c r="A171" s="52" t="s">
        <v>279</v>
      </c>
      <c r="B171" s="47" t="s">
        <v>29</v>
      </c>
      <c r="C171" s="47" t="s">
        <v>262</v>
      </c>
      <c r="D171" s="47" t="s">
        <v>149</v>
      </c>
      <c r="E171" s="45" t="s">
        <v>280</v>
      </c>
      <c r="F171" s="45"/>
      <c r="G171" s="56">
        <f>G172</f>
        <v>99</v>
      </c>
      <c r="H171" s="56">
        <f>H172</f>
        <v>100</v>
      </c>
    </row>
    <row r="172" spans="1:8" ht="31.5">
      <c r="A172" s="46" t="s">
        <v>160</v>
      </c>
      <c r="B172" s="47" t="s">
        <v>29</v>
      </c>
      <c r="C172" s="47" t="s">
        <v>262</v>
      </c>
      <c r="D172" s="47" t="s">
        <v>149</v>
      </c>
      <c r="E172" s="45" t="s">
        <v>280</v>
      </c>
      <c r="F172" s="63">
        <v>244</v>
      </c>
      <c r="G172" s="56">
        <v>99</v>
      </c>
      <c r="H172" s="56">
        <v>100</v>
      </c>
    </row>
    <row r="173" spans="1:8" ht="15.75">
      <c r="A173" s="45" t="s">
        <v>189</v>
      </c>
      <c r="B173" s="47" t="s">
        <v>29</v>
      </c>
      <c r="C173" s="47" t="s">
        <v>262</v>
      </c>
      <c r="D173" s="47" t="s">
        <v>149</v>
      </c>
      <c r="E173" s="45" t="s">
        <v>281</v>
      </c>
      <c r="F173" s="45"/>
      <c r="G173" s="56">
        <f>G174+G175</f>
        <v>95.9</v>
      </c>
      <c r="H173" s="56">
        <f>H174+H175</f>
        <v>100.1</v>
      </c>
    </row>
    <row r="174" spans="1:8" ht="31.5">
      <c r="A174" s="46" t="s">
        <v>159</v>
      </c>
      <c r="B174" s="47" t="s">
        <v>29</v>
      </c>
      <c r="C174" s="47" t="s">
        <v>262</v>
      </c>
      <c r="D174" s="47" t="s">
        <v>149</v>
      </c>
      <c r="E174" s="45" t="s">
        <v>281</v>
      </c>
      <c r="F174" s="45">
        <v>242</v>
      </c>
      <c r="G174" s="56">
        <v>27.2</v>
      </c>
      <c r="H174" s="56">
        <v>48.6</v>
      </c>
    </row>
    <row r="175" spans="1:8" ht="31.5">
      <c r="A175" s="46" t="s">
        <v>160</v>
      </c>
      <c r="B175" s="47" t="s">
        <v>29</v>
      </c>
      <c r="C175" s="47" t="s">
        <v>262</v>
      </c>
      <c r="D175" s="47" t="s">
        <v>149</v>
      </c>
      <c r="E175" s="45" t="s">
        <v>281</v>
      </c>
      <c r="F175" s="63">
        <v>244</v>
      </c>
      <c r="G175" s="56">
        <v>68.7</v>
      </c>
      <c r="H175" s="56">
        <v>51.5</v>
      </c>
    </row>
    <row r="176" spans="1:8" ht="63">
      <c r="A176" s="53" t="s">
        <v>282</v>
      </c>
      <c r="B176" s="47" t="s">
        <v>29</v>
      </c>
      <c r="C176" s="47"/>
      <c r="D176" s="47"/>
      <c r="E176" s="54" t="s">
        <v>283</v>
      </c>
      <c r="F176" s="54"/>
      <c r="G176" s="166">
        <f>G177</f>
        <v>355.9</v>
      </c>
      <c r="H176" s="166">
        <f>H177</f>
        <v>382.4</v>
      </c>
    </row>
    <row r="177" spans="1:8" ht="15.75">
      <c r="A177" s="2" t="s">
        <v>7</v>
      </c>
      <c r="B177" s="47" t="s">
        <v>29</v>
      </c>
      <c r="C177" s="47" t="s">
        <v>262</v>
      </c>
      <c r="D177" s="47" t="s">
        <v>149</v>
      </c>
      <c r="E177" s="45"/>
      <c r="F177" s="45"/>
      <c r="G177" s="56">
        <f>G178+G182+G184</f>
        <v>355.9</v>
      </c>
      <c r="H177" s="56">
        <f>H178+H182+H184</f>
        <v>382.4</v>
      </c>
    </row>
    <row r="178" spans="1:8" ht="15.75">
      <c r="A178" s="45" t="s">
        <v>284</v>
      </c>
      <c r="B178" s="47" t="s">
        <v>29</v>
      </c>
      <c r="C178" s="47" t="s">
        <v>262</v>
      </c>
      <c r="D178" s="47" t="s">
        <v>149</v>
      </c>
      <c r="E178" s="45" t="s">
        <v>285</v>
      </c>
      <c r="F178" s="45"/>
      <c r="G178" s="56">
        <f>G179+G180+G181</f>
        <v>148.2</v>
      </c>
      <c r="H178" s="56">
        <f>H179+H180+H181</f>
        <v>169</v>
      </c>
    </row>
    <row r="179" spans="1:8" ht="15.75">
      <c r="A179" s="2" t="s">
        <v>188</v>
      </c>
      <c r="B179" s="47" t="s">
        <v>29</v>
      </c>
      <c r="C179" s="47" t="s">
        <v>262</v>
      </c>
      <c r="D179" s="47" t="s">
        <v>149</v>
      </c>
      <c r="E179" s="45" t="s">
        <v>285</v>
      </c>
      <c r="F179" s="45">
        <v>112</v>
      </c>
      <c r="G179" s="56">
        <v>12</v>
      </c>
      <c r="H179" s="56">
        <v>14</v>
      </c>
    </row>
    <row r="180" spans="1:8" ht="31.5">
      <c r="A180" s="46" t="s">
        <v>159</v>
      </c>
      <c r="B180" s="47" t="s">
        <v>29</v>
      </c>
      <c r="C180" s="47" t="s">
        <v>262</v>
      </c>
      <c r="D180" s="47" t="s">
        <v>149</v>
      </c>
      <c r="E180" s="45" t="s">
        <v>285</v>
      </c>
      <c r="F180" s="45">
        <v>242</v>
      </c>
      <c r="G180" s="56">
        <v>17.2</v>
      </c>
      <c r="H180" s="56">
        <v>20</v>
      </c>
    </row>
    <row r="181" spans="1:8" ht="31.5">
      <c r="A181" s="46" t="s">
        <v>160</v>
      </c>
      <c r="B181" s="47" t="s">
        <v>29</v>
      </c>
      <c r="C181" s="47" t="s">
        <v>262</v>
      </c>
      <c r="D181" s="47" t="s">
        <v>149</v>
      </c>
      <c r="E181" s="45" t="s">
        <v>285</v>
      </c>
      <c r="F181" s="45">
        <v>244</v>
      </c>
      <c r="G181" s="56">
        <v>119</v>
      </c>
      <c r="H181" s="56">
        <v>135</v>
      </c>
    </row>
    <row r="182" spans="1:8" ht="15.75">
      <c r="A182" s="45" t="s">
        <v>286</v>
      </c>
      <c r="B182" s="47" t="s">
        <v>29</v>
      </c>
      <c r="C182" s="47" t="s">
        <v>262</v>
      </c>
      <c r="D182" s="47" t="s">
        <v>149</v>
      </c>
      <c r="E182" s="45" t="s">
        <v>287</v>
      </c>
      <c r="F182" s="45"/>
      <c r="G182" s="56">
        <f>G183</f>
        <v>81.8</v>
      </c>
      <c r="H182" s="56">
        <f>H183</f>
        <v>97</v>
      </c>
    </row>
    <row r="183" spans="1:8" ht="31.5">
      <c r="A183" s="46" t="s">
        <v>160</v>
      </c>
      <c r="B183" s="47" t="s">
        <v>29</v>
      </c>
      <c r="C183" s="47" t="s">
        <v>262</v>
      </c>
      <c r="D183" s="47" t="s">
        <v>149</v>
      </c>
      <c r="E183" s="45" t="s">
        <v>287</v>
      </c>
      <c r="F183" s="45">
        <v>244</v>
      </c>
      <c r="G183" s="56">
        <v>81.8</v>
      </c>
      <c r="H183" s="56">
        <v>97</v>
      </c>
    </row>
    <row r="184" spans="1:8" ht="31.5">
      <c r="A184" s="52" t="s">
        <v>269</v>
      </c>
      <c r="B184" s="47" t="s">
        <v>29</v>
      </c>
      <c r="C184" s="47" t="s">
        <v>262</v>
      </c>
      <c r="D184" s="47" t="s">
        <v>149</v>
      </c>
      <c r="E184" s="45" t="s">
        <v>288</v>
      </c>
      <c r="F184" s="45"/>
      <c r="G184" s="56">
        <f>G185+G186</f>
        <v>125.9</v>
      </c>
      <c r="H184" s="56">
        <f>H185+H186</f>
        <v>116.39999999999999</v>
      </c>
    </row>
    <row r="185" spans="1:8" ht="31.5">
      <c r="A185" s="46" t="s">
        <v>159</v>
      </c>
      <c r="B185" s="47" t="s">
        <v>29</v>
      </c>
      <c r="C185" s="47" t="s">
        <v>262</v>
      </c>
      <c r="D185" s="47" t="s">
        <v>149</v>
      </c>
      <c r="E185" s="45" t="s">
        <v>288</v>
      </c>
      <c r="F185" s="45">
        <v>242</v>
      </c>
      <c r="G185" s="56">
        <v>66.7</v>
      </c>
      <c r="H185" s="56">
        <v>41.3</v>
      </c>
    </row>
    <row r="186" spans="1:8" ht="31.5">
      <c r="A186" s="46" t="s">
        <v>160</v>
      </c>
      <c r="B186" s="47" t="s">
        <v>29</v>
      </c>
      <c r="C186" s="47" t="s">
        <v>262</v>
      </c>
      <c r="D186" s="47" t="s">
        <v>149</v>
      </c>
      <c r="E186" s="45" t="s">
        <v>288</v>
      </c>
      <c r="F186" s="45">
        <v>244</v>
      </c>
      <c r="G186" s="56">
        <v>59.2</v>
      </c>
      <c r="H186" s="56">
        <v>75.1</v>
      </c>
    </row>
    <row r="187" spans="1:8" ht="63">
      <c r="A187" s="67" t="s">
        <v>416</v>
      </c>
      <c r="B187" s="47" t="s">
        <v>29</v>
      </c>
      <c r="C187" s="68"/>
      <c r="D187" s="68"/>
      <c r="E187" s="45" t="s">
        <v>289</v>
      </c>
      <c r="F187" s="45"/>
      <c r="G187" s="56">
        <f>G188+G191+G194</f>
        <v>2005.5</v>
      </c>
      <c r="H187" s="56">
        <f>H188+H191+H194</f>
        <v>2065</v>
      </c>
    </row>
    <row r="188" spans="1:8" ht="47.25">
      <c r="A188" s="69" t="s">
        <v>26</v>
      </c>
      <c r="B188" s="47" t="s">
        <v>29</v>
      </c>
      <c r="C188" s="47" t="s">
        <v>150</v>
      </c>
      <c r="D188" s="47" t="s">
        <v>290</v>
      </c>
      <c r="E188" s="70"/>
      <c r="F188" s="70"/>
      <c r="G188" s="56">
        <f>G189</f>
        <v>870.5</v>
      </c>
      <c r="H188" s="56">
        <f>H189</f>
        <v>750</v>
      </c>
    </row>
    <row r="189" spans="1:8" ht="31.5">
      <c r="A189" s="67" t="s">
        <v>291</v>
      </c>
      <c r="B189" s="47" t="s">
        <v>29</v>
      </c>
      <c r="C189" s="47" t="s">
        <v>150</v>
      </c>
      <c r="D189" s="47" t="s">
        <v>290</v>
      </c>
      <c r="E189" s="45" t="s">
        <v>292</v>
      </c>
      <c r="F189" s="45"/>
      <c r="G189" s="56">
        <f>G190</f>
        <v>870.5</v>
      </c>
      <c r="H189" s="56">
        <f>H190</f>
        <v>750</v>
      </c>
    </row>
    <row r="190" spans="1:8" ht="31.5">
      <c r="A190" s="46" t="s">
        <v>160</v>
      </c>
      <c r="B190" s="47" t="s">
        <v>29</v>
      </c>
      <c r="C190" s="47" t="s">
        <v>150</v>
      </c>
      <c r="D190" s="47" t="s">
        <v>290</v>
      </c>
      <c r="E190" s="45" t="s">
        <v>292</v>
      </c>
      <c r="F190" s="45">
        <v>244</v>
      </c>
      <c r="G190" s="56">
        <v>870.5</v>
      </c>
      <c r="H190" s="56">
        <v>750</v>
      </c>
    </row>
    <row r="191" spans="1:8" ht="15.75">
      <c r="A191" s="46" t="s">
        <v>2</v>
      </c>
      <c r="B191" s="47" t="s">
        <v>29</v>
      </c>
      <c r="C191" s="47" t="s">
        <v>149</v>
      </c>
      <c r="D191" s="47" t="s">
        <v>193</v>
      </c>
      <c r="E191" s="45"/>
      <c r="F191" s="45"/>
      <c r="G191" s="56">
        <f>G192</f>
        <v>250</v>
      </c>
      <c r="H191" s="56">
        <f>H192</f>
        <v>300</v>
      </c>
    </row>
    <row r="192" spans="1:8" ht="31.5">
      <c r="A192" s="67" t="s">
        <v>291</v>
      </c>
      <c r="B192" s="47" t="s">
        <v>29</v>
      </c>
      <c r="C192" s="47" t="s">
        <v>149</v>
      </c>
      <c r="D192" s="47" t="s">
        <v>193</v>
      </c>
      <c r="E192" s="45" t="s">
        <v>292</v>
      </c>
      <c r="F192" s="45"/>
      <c r="G192" s="56">
        <f>G193</f>
        <v>250</v>
      </c>
      <c r="H192" s="56">
        <f>H193</f>
        <v>300</v>
      </c>
    </row>
    <row r="193" spans="1:8" ht="31.5">
      <c r="A193" s="46" t="s">
        <v>160</v>
      </c>
      <c r="B193" s="47" t="s">
        <v>29</v>
      </c>
      <c r="C193" s="47" t="s">
        <v>149</v>
      </c>
      <c r="D193" s="47" t="s">
        <v>193</v>
      </c>
      <c r="E193" s="45" t="s">
        <v>292</v>
      </c>
      <c r="F193" s="45">
        <v>244</v>
      </c>
      <c r="G193" s="56">
        <v>250</v>
      </c>
      <c r="H193" s="56">
        <v>300</v>
      </c>
    </row>
    <row r="194" spans="1:8" ht="47.25">
      <c r="A194" s="69" t="s">
        <v>26</v>
      </c>
      <c r="B194" s="47" t="s">
        <v>29</v>
      </c>
      <c r="C194" s="47" t="s">
        <v>150</v>
      </c>
      <c r="D194" s="47" t="s">
        <v>290</v>
      </c>
      <c r="E194" s="45"/>
      <c r="F194" s="45"/>
      <c r="G194" s="56">
        <f>G195+G197+G199</f>
        <v>885</v>
      </c>
      <c r="H194" s="56">
        <f>H195+H197+H199</f>
        <v>1015</v>
      </c>
    </row>
    <row r="195" spans="1:8" ht="15.75">
      <c r="A195" s="67" t="s">
        <v>293</v>
      </c>
      <c r="B195" s="47" t="s">
        <v>29</v>
      </c>
      <c r="C195" s="47" t="s">
        <v>150</v>
      </c>
      <c r="D195" s="47" t="s">
        <v>290</v>
      </c>
      <c r="E195" s="45" t="s">
        <v>294</v>
      </c>
      <c r="F195" s="45"/>
      <c r="G195" s="56">
        <f>G196</f>
        <v>200</v>
      </c>
      <c r="H195" s="56">
        <f>H196</f>
        <v>210</v>
      </c>
    </row>
    <row r="196" spans="1:8" ht="31.5">
      <c r="A196" s="46" t="s">
        <v>160</v>
      </c>
      <c r="B196" s="47" t="s">
        <v>29</v>
      </c>
      <c r="C196" s="47" t="s">
        <v>150</v>
      </c>
      <c r="D196" s="47" t="s">
        <v>290</v>
      </c>
      <c r="E196" s="45" t="s">
        <v>294</v>
      </c>
      <c r="F196" s="45">
        <v>244</v>
      </c>
      <c r="G196" s="56">
        <v>200</v>
      </c>
      <c r="H196" s="56">
        <v>210</v>
      </c>
    </row>
    <row r="197" spans="1:8" ht="15.75">
      <c r="A197" s="67" t="s">
        <v>295</v>
      </c>
      <c r="B197" s="47" t="s">
        <v>29</v>
      </c>
      <c r="C197" s="47" t="s">
        <v>150</v>
      </c>
      <c r="D197" s="47" t="s">
        <v>290</v>
      </c>
      <c r="E197" s="45" t="s">
        <v>296</v>
      </c>
      <c r="F197" s="45"/>
      <c r="G197" s="56">
        <f>G198</f>
        <v>475</v>
      </c>
      <c r="H197" s="56">
        <f>H198</f>
        <v>575</v>
      </c>
    </row>
    <row r="198" spans="1:8" ht="31.5">
      <c r="A198" s="46" t="s">
        <v>160</v>
      </c>
      <c r="B198" s="47" t="s">
        <v>29</v>
      </c>
      <c r="C198" s="47" t="s">
        <v>150</v>
      </c>
      <c r="D198" s="47" t="s">
        <v>290</v>
      </c>
      <c r="E198" s="45" t="s">
        <v>296</v>
      </c>
      <c r="F198" s="45">
        <v>244</v>
      </c>
      <c r="G198" s="56">
        <v>475</v>
      </c>
      <c r="H198" s="56">
        <v>575</v>
      </c>
    </row>
    <row r="199" spans="1:8" ht="15.75">
      <c r="A199" s="67" t="s">
        <v>297</v>
      </c>
      <c r="B199" s="47" t="s">
        <v>29</v>
      </c>
      <c r="C199" s="47" t="s">
        <v>150</v>
      </c>
      <c r="D199" s="47" t="s">
        <v>290</v>
      </c>
      <c r="E199" s="45" t="s">
        <v>298</v>
      </c>
      <c r="F199" s="45"/>
      <c r="G199" s="56">
        <f>G200</f>
        <v>210</v>
      </c>
      <c r="H199" s="56">
        <f>H200</f>
        <v>230</v>
      </c>
    </row>
    <row r="200" spans="1:8" ht="31.5">
      <c r="A200" s="46" t="s">
        <v>160</v>
      </c>
      <c r="B200" s="47" t="s">
        <v>29</v>
      </c>
      <c r="C200" s="47" t="s">
        <v>150</v>
      </c>
      <c r="D200" s="47" t="s">
        <v>290</v>
      </c>
      <c r="E200" s="45" t="s">
        <v>298</v>
      </c>
      <c r="F200" s="45">
        <v>244</v>
      </c>
      <c r="G200" s="56">
        <v>210</v>
      </c>
      <c r="H200" s="56">
        <v>230</v>
      </c>
    </row>
    <row r="201" spans="1:8" ht="48.75" customHeight="1">
      <c r="A201" s="52" t="s">
        <v>415</v>
      </c>
      <c r="B201" s="47" t="s">
        <v>29</v>
      </c>
      <c r="C201" s="47"/>
      <c r="D201" s="47"/>
      <c r="E201" s="45" t="s">
        <v>299</v>
      </c>
      <c r="F201" s="45"/>
      <c r="G201" s="56">
        <f>G202+G205+G208</f>
        <v>16096</v>
      </c>
      <c r="H201" s="56">
        <f>H202+H205+H208</f>
        <v>17675.8</v>
      </c>
    </row>
    <row r="202" spans="1:8" ht="15.75">
      <c r="A202" s="46" t="s">
        <v>6</v>
      </c>
      <c r="B202" s="47"/>
      <c r="C202" s="47" t="s">
        <v>176</v>
      </c>
      <c r="D202" s="47" t="s">
        <v>150</v>
      </c>
      <c r="E202" s="70"/>
      <c r="F202" s="45"/>
      <c r="G202" s="56">
        <f>G203</f>
        <v>1596</v>
      </c>
      <c r="H202" s="56">
        <f>H203</f>
        <v>1675.8</v>
      </c>
    </row>
    <row r="203" spans="1:8" ht="15.75">
      <c r="A203" s="45" t="s">
        <v>300</v>
      </c>
      <c r="B203" s="47" t="s">
        <v>29</v>
      </c>
      <c r="C203" s="47" t="s">
        <v>176</v>
      </c>
      <c r="D203" s="47" t="s">
        <v>150</v>
      </c>
      <c r="E203" s="45" t="s">
        <v>301</v>
      </c>
      <c r="F203" s="45"/>
      <c r="G203" s="56">
        <f>G204</f>
        <v>1596</v>
      </c>
      <c r="H203" s="56">
        <f>H204</f>
        <v>1675.8</v>
      </c>
    </row>
    <row r="204" spans="1:8" ht="31.5">
      <c r="A204" s="46" t="s">
        <v>160</v>
      </c>
      <c r="B204" s="47" t="s">
        <v>29</v>
      </c>
      <c r="C204" s="47" t="s">
        <v>176</v>
      </c>
      <c r="D204" s="47" t="s">
        <v>150</v>
      </c>
      <c r="E204" s="45" t="s">
        <v>301</v>
      </c>
      <c r="F204" s="45">
        <v>244</v>
      </c>
      <c r="G204" s="56">
        <v>1596</v>
      </c>
      <c r="H204" s="56">
        <v>1675.8</v>
      </c>
    </row>
    <row r="205" spans="1:8" ht="15.75">
      <c r="A205" s="2" t="s">
        <v>108</v>
      </c>
      <c r="B205" s="47"/>
      <c r="C205" s="47" t="s">
        <v>172</v>
      </c>
      <c r="D205" s="47" t="s">
        <v>290</v>
      </c>
      <c r="E205" s="45"/>
      <c r="F205" s="45"/>
      <c r="G205" s="56">
        <f>G206</f>
        <v>7000</v>
      </c>
      <c r="H205" s="56">
        <f>H206</f>
        <v>7500</v>
      </c>
    </row>
    <row r="206" spans="1:8" ht="15.75">
      <c r="A206" s="45" t="s">
        <v>302</v>
      </c>
      <c r="B206" s="47" t="s">
        <v>29</v>
      </c>
      <c r="C206" s="47" t="s">
        <v>172</v>
      </c>
      <c r="D206" s="47" t="s">
        <v>290</v>
      </c>
      <c r="E206" s="45" t="s">
        <v>303</v>
      </c>
      <c r="F206" s="45"/>
      <c r="G206" s="56">
        <f>G207</f>
        <v>7000</v>
      </c>
      <c r="H206" s="56">
        <f>H207</f>
        <v>7500</v>
      </c>
    </row>
    <row r="207" spans="1:8" ht="31.5">
      <c r="A207" s="46" t="s">
        <v>160</v>
      </c>
      <c r="B207" s="47" t="s">
        <v>29</v>
      </c>
      <c r="C207" s="47" t="s">
        <v>172</v>
      </c>
      <c r="D207" s="47" t="s">
        <v>290</v>
      </c>
      <c r="E207" s="45" t="s">
        <v>303</v>
      </c>
      <c r="F207" s="45">
        <v>244</v>
      </c>
      <c r="G207" s="56">
        <v>7000</v>
      </c>
      <c r="H207" s="56">
        <v>7500</v>
      </c>
    </row>
    <row r="208" spans="1:8" ht="15.75">
      <c r="A208" s="46" t="s">
        <v>6</v>
      </c>
      <c r="B208" s="47" t="s">
        <v>29</v>
      </c>
      <c r="C208" s="47" t="s">
        <v>176</v>
      </c>
      <c r="D208" s="47" t="s">
        <v>150</v>
      </c>
      <c r="E208" s="45"/>
      <c r="F208" s="45"/>
      <c r="G208" s="56">
        <f>G209</f>
        <v>7500</v>
      </c>
      <c r="H208" s="56">
        <f>H209</f>
        <v>8500</v>
      </c>
    </row>
    <row r="209" spans="1:8" ht="15.75">
      <c r="A209" s="45" t="s">
        <v>304</v>
      </c>
      <c r="B209" s="47" t="s">
        <v>29</v>
      </c>
      <c r="C209" s="47" t="s">
        <v>176</v>
      </c>
      <c r="D209" s="47" t="s">
        <v>150</v>
      </c>
      <c r="E209" s="45" t="s">
        <v>305</v>
      </c>
      <c r="F209" s="45" t="s">
        <v>306</v>
      </c>
      <c r="G209" s="56">
        <f>G210+G211</f>
        <v>7500</v>
      </c>
      <c r="H209" s="56">
        <f>H210+H211</f>
        <v>8500</v>
      </c>
    </row>
    <row r="210" spans="1:8" ht="31.5">
      <c r="A210" s="2" t="s">
        <v>178</v>
      </c>
      <c r="B210" s="47" t="s">
        <v>29</v>
      </c>
      <c r="C210" s="47" t="s">
        <v>176</v>
      </c>
      <c r="D210" s="47" t="s">
        <v>150</v>
      </c>
      <c r="E210" s="45" t="s">
        <v>305</v>
      </c>
      <c r="F210" s="45">
        <v>243</v>
      </c>
      <c r="G210" s="56">
        <v>1000</v>
      </c>
      <c r="H210" s="56">
        <v>1500</v>
      </c>
    </row>
    <row r="211" spans="1:8" ht="31.5">
      <c r="A211" s="46" t="s">
        <v>160</v>
      </c>
      <c r="B211" s="47" t="s">
        <v>29</v>
      </c>
      <c r="C211" s="47" t="s">
        <v>176</v>
      </c>
      <c r="D211" s="47" t="s">
        <v>150</v>
      </c>
      <c r="E211" s="45" t="s">
        <v>305</v>
      </c>
      <c r="F211" s="45">
        <v>244</v>
      </c>
      <c r="G211" s="56">
        <v>6500</v>
      </c>
      <c r="H211" s="56">
        <v>7000</v>
      </c>
    </row>
    <row r="212" spans="1:8" ht="78.75" hidden="1">
      <c r="A212" s="52" t="s">
        <v>307</v>
      </c>
      <c r="B212" s="47" t="s">
        <v>29</v>
      </c>
      <c r="C212" s="47"/>
      <c r="D212" s="47"/>
      <c r="E212" s="45" t="s">
        <v>308</v>
      </c>
      <c r="F212" s="45"/>
      <c r="G212" s="56">
        <f aca="true" t="shared" si="1" ref="G212:H214">G213</f>
        <v>0</v>
      </c>
      <c r="H212" s="56">
        <f t="shared" si="1"/>
        <v>0</v>
      </c>
    </row>
    <row r="213" spans="1:8" ht="15.75" hidden="1">
      <c r="A213" s="2" t="s">
        <v>3</v>
      </c>
      <c r="B213" s="47" t="s">
        <v>29</v>
      </c>
      <c r="C213" s="47" t="s">
        <v>172</v>
      </c>
      <c r="D213" s="47" t="s">
        <v>173</v>
      </c>
      <c r="E213" s="45"/>
      <c r="F213" s="45"/>
      <c r="G213" s="56">
        <f t="shared" si="1"/>
        <v>0</v>
      </c>
      <c r="H213" s="56">
        <f t="shared" si="1"/>
        <v>0</v>
      </c>
    </row>
    <row r="214" spans="1:8" ht="31.5" hidden="1">
      <c r="A214" s="52" t="s">
        <v>309</v>
      </c>
      <c r="B214" s="47" t="s">
        <v>29</v>
      </c>
      <c r="C214" s="47" t="s">
        <v>172</v>
      </c>
      <c r="D214" s="47" t="s">
        <v>173</v>
      </c>
      <c r="E214" s="45" t="s">
        <v>310</v>
      </c>
      <c r="F214" s="45"/>
      <c r="G214" s="56">
        <f t="shared" si="1"/>
        <v>0</v>
      </c>
      <c r="H214" s="56">
        <f t="shared" si="1"/>
        <v>0</v>
      </c>
    </row>
    <row r="215" spans="1:8" ht="15.75" hidden="1">
      <c r="A215" s="2" t="s">
        <v>211</v>
      </c>
      <c r="B215" s="47" t="s">
        <v>29</v>
      </c>
      <c r="C215" s="47" t="s">
        <v>172</v>
      </c>
      <c r="D215" s="47" t="s">
        <v>173</v>
      </c>
      <c r="E215" s="45" t="s">
        <v>310</v>
      </c>
      <c r="F215" s="45">
        <v>852</v>
      </c>
      <c r="G215" s="56">
        <v>0</v>
      </c>
      <c r="H215" s="56">
        <v>0</v>
      </c>
    </row>
    <row r="216" spans="1:8" ht="47.25">
      <c r="A216" s="46" t="s">
        <v>670</v>
      </c>
      <c r="B216" s="47" t="s">
        <v>29</v>
      </c>
      <c r="C216" s="101"/>
      <c r="D216" s="101"/>
      <c r="E216" s="100" t="s">
        <v>671</v>
      </c>
      <c r="F216" s="100"/>
      <c r="G216" s="56">
        <f aca="true" t="shared" si="2" ref="G216:H219">G217</f>
        <v>80</v>
      </c>
      <c r="H216" s="56">
        <f t="shared" si="2"/>
        <v>80</v>
      </c>
    </row>
    <row r="217" spans="1:8" ht="15.75">
      <c r="A217" s="2" t="s">
        <v>108</v>
      </c>
      <c r="B217" s="47" t="s">
        <v>29</v>
      </c>
      <c r="C217" s="101" t="s">
        <v>172</v>
      </c>
      <c r="D217" s="101" t="s">
        <v>290</v>
      </c>
      <c r="E217" s="100"/>
      <c r="F217" s="100"/>
      <c r="G217" s="56">
        <f t="shared" si="2"/>
        <v>80</v>
      </c>
      <c r="H217" s="56">
        <f t="shared" si="2"/>
        <v>80</v>
      </c>
    </row>
    <row r="218" spans="1:8" ht="15.75">
      <c r="A218" s="2" t="s">
        <v>673</v>
      </c>
      <c r="B218" s="47" t="s">
        <v>29</v>
      </c>
      <c r="C218" s="101" t="s">
        <v>172</v>
      </c>
      <c r="D218" s="101" t="s">
        <v>290</v>
      </c>
      <c r="E218" s="102" t="s">
        <v>674</v>
      </c>
      <c r="F218" s="100"/>
      <c r="G218" s="56">
        <f t="shared" si="2"/>
        <v>80</v>
      </c>
      <c r="H218" s="56">
        <f t="shared" si="2"/>
        <v>80</v>
      </c>
    </row>
    <row r="219" spans="1:8" ht="15.75">
      <c r="A219" s="46" t="s">
        <v>672</v>
      </c>
      <c r="B219" s="47" t="s">
        <v>29</v>
      </c>
      <c r="C219" s="101" t="s">
        <v>172</v>
      </c>
      <c r="D219" s="101" t="s">
        <v>290</v>
      </c>
      <c r="E219" s="100" t="s">
        <v>675</v>
      </c>
      <c r="F219" s="100"/>
      <c r="G219" s="56">
        <f t="shared" si="2"/>
        <v>80</v>
      </c>
      <c r="H219" s="56">
        <f t="shared" si="2"/>
        <v>80</v>
      </c>
    </row>
    <row r="220" spans="1:8" ht="31.5">
      <c r="A220" s="46" t="s">
        <v>160</v>
      </c>
      <c r="B220" s="47" t="s">
        <v>29</v>
      </c>
      <c r="C220" s="101" t="s">
        <v>172</v>
      </c>
      <c r="D220" s="101" t="s">
        <v>290</v>
      </c>
      <c r="E220" s="100" t="s">
        <v>675</v>
      </c>
      <c r="F220" s="100">
        <v>244</v>
      </c>
      <c r="G220" s="56">
        <v>80</v>
      </c>
      <c r="H220" s="56">
        <v>80</v>
      </c>
    </row>
    <row r="221" spans="1:8" ht="15.75">
      <c r="A221" s="46" t="s">
        <v>23</v>
      </c>
      <c r="B221" s="47" t="s">
        <v>29</v>
      </c>
      <c r="C221" s="47"/>
      <c r="D221" s="47"/>
      <c r="E221" s="71" t="s">
        <v>147</v>
      </c>
      <c r="F221" s="48"/>
      <c r="G221" s="72">
        <f>G222+G226+G235</f>
        <v>13307</v>
      </c>
      <c r="H221" s="72">
        <f>H222+H226+H235</f>
        <v>13943.2</v>
      </c>
    </row>
    <row r="222" spans="1:8" ht="47.25">
      <c r="A222" s="50" t="s">
        <v>311</v>
      </c>
      <c r="B222" s="47" t="s">
        <v>29</v>
      </c>
      <c r="C222" s="47"/>
      <c r="D222" s="47"/>
      <c r="E222" s="73" t="s">
        <v>312</v>
      </c>
      <c r="F222" s="74"/>
      <c r="G222" s="75">
        <f aca="true" t="shared" si="3" ref="G222:H224">G223</f>
        <v>1575.9</v>
      </c>
      <c r="H222" s="75">
        <f t="shared" si="3"/>
        <v>1654.7</v>
      </c>
    </row>
    <row r="223" spans="1:8" ht="47.25">
      <c r="A223" s="46" t="s">
        <v>313</v>
      </c>
      <c r="B223" s="47" t="s">
        <v>29</v>
      </c>
      <c r="C223" s="47" t="s">
        <v>149</v>
      </c>
      <c r="D223" s="47" t="s">
        <v>172</v>
      </c>
      <c r="E223" s="76"/>
      <c r="F223" s="77"/>
      <c r="G223" s="72">
        <f t="shared" si="3"/>
        <v>1575.9</v>
      </c>
      <c r="H223" s="72">
        <f t="shared" si="3"/>
        <v>1654.7</v>
      </c>
    </row>
    <row r="224" spans="1:8" ht="63">
      <c r="A224" s="46" t="s">
        <v>314</v>
      </c>
      <c r="B224" s="47" t="s">
        <v>29</v>
      </c>
      <c r="C224" s="47" t="s">
        <v>149</v>
      </c>
      <c r="D224" s="47" t="s">
        <v>172</v>
      </c>
      <c r="E224" s="78" t="s">
        <v>315</v>
      </c>
      <c r="F224" s="79"/>
      <c r="G224" s="72">
        <f t="shared" si="3"/>
        <v>1575.9</v>
      </c>
      <c r="H224" s="72">
        <f t="shared" si="3"/>
        <v>1654.7</v>
      </c>
    </row>
    <row r="225" spans="1:8" ht="31.5">
      <c r="A225" s="46" t="s">
        <v>152</v>
      </c>
      <c r="B225" s="47" t="s">
        <v>29</v>
      </c>
      <c r="C225" s="47" t="s">
        <v>149</v>
      </c>
      <c r="D225" s="47" t="s">
        <v>172</v>
      </c>
      <c r="E225" s="78" t="s">
        <v>315</v>
      </c>
      <c r="F225" s="79">
        <v>121</v>
      </c>
      <c r="G225" s="56">
        <v>1575.9</v>
      </c>
      <c r="H225" s="56">
        <v>1654.7</v>
      </c>
    </row>
    <row r="226" spans="1:8" ht="31.5">
      <c r="A226" s="50" t="s">
        <v>155</v>
      </c>
      <c r="B226" s="47" t="s">
        <v>29</v>
      </c>
      <c r="C226" s="47"/>
      <c r="D226" s="47"/>
      <c r="E226" s="73" t="s">
        <v>156</v>
      </c>
      <c r="F226" s="74"/>
      <c r="G226" s="75">
        <f>G227</f>
        <v>10701</v>
      </c>
      <c r="H226" s="75">
        <f>H227</f>
        <v>11258.4</v>
      </c>
    </row>
    <row r="227" spans="1:8" ht="47.25">
      <c r="A227" s="46" t="s">
        <v>313</v>
      </c>
      <c r="B227" s="47" t="s">
        <v>29</v>
      </c>
      <c r="C227" s="47" t="s">
        <v>149</v>
      </c>
      <c r="D227" s="47" t="s">
        <v>172</v>
      </c>
      <c r="E227" s="76"/>
      <c r="F227" s="77"/>
      <c r="G227" s="72">
        <f>G228+G230</f>
        <v>10701</v>
      </c>
      <c r="H227" s="72">
        <f>H228+H230</f>
        <v>11258.4</v>
      </c>
    </row>
    <row r="228" spans="1:8" ht="63">
      <c r="A228" s="46" t="s">
        <v>316</v>
      </c>
      <c r="B228" s="47" t="s">
        <v>29</v>
      </c>
      <c r="C228" s="47" t="s">
        <v>149</v>
      </c>
      <c r="D228" s="47" t="s">
        <v>172</v>
      </c>
      <c r="E228" s="78" t="s">
        <v>317</v>
      </c>
      <c r="F228" s="79"/>
      <c r="G228" s="72">
        <f>G229</f>
        <v>8177.4</v>
      </c>
      <c r="H228" s="72">
        <f>H229</f>
        <v>8586.3</v>
      </c>
    </row>
    <row r="229" spans="1:8" ht="31.5">
      <c r="A229" s="46" t="s">
        <v>152</v>
      </c>
      <c r="B229" s="47" t="s">
        <v>29</v>
      </c>
      <c r="C229" s="47" t="s">
        <v>149</v>
      </c>
      <c r="D229" s="47" t="s">
        <v>172</v>
      </c>
      <c r="E229" s="78" t="s">
        <v>317</v>
      </c>
      <c r="F229" s="79">
        <v>121</v>
      </c>
      <c r="G229" s="156">
        <v>8177.4</v>
      </c>
      <c r="H229" s="156">
        <v>8586.3</v>
      </c>
    </row>
    <row r="230" spans="1:8" ht="63">
      <c r="A230" s="46" t="s">
        <v>157</v>
      </c>
      <c r="B230" s="47" t="s">
        <v>29</v>
      </c>
      <c r="C230" s="47" t="s">
        <v>149</v>
      </c>
      <c r="D230" s="47" t="s">
        <v>172</v>
      </c>
      <c r="E230" s="78" t="s">
        <v>158</v>
      </c>
      <c r="F230" s="79"/>
      <c r="G230" s="72">
        <f>G231+G232+G233+G234</f>
        <v>2523.6</v>
      </c>
      <c r="H230" s="72">
        <f>H231+H232+H233+H234</f>
        <v>2672.1</v>
      </c>
    </row>
    <row r="231" spans="1:8" ht="31.5">
      <c r="A231" s="46" t="s">
        <v>154</v>
      </c>
      <c r="B231" s="47" t="s">
        <v>29</v>
      </c>
      <c r="C231" s="47" t="s">
        <v>149</v>
      </c>
      <c r="D231" s="47" t="s">
        <v>172</v>
      </c>
      <c r="E231" s="78" t="s">
        <v>158</v>
      </c>
      <c r="F231" s="79">
        <v>122</v>
      </c>
      <c r="G231" s="85">
        <v>60.5</v>
      </c>
      <c r="H231" s="85">
        <v>63.5</v>
      </c>
    </row>
    <row r="232" spans="1:8" ht="31.5">
      <c r="A232" s="46" t="s">
        <v>159</v>
      </c>
      <c r="B232" s="47" t="s">
        <v>29</v>
      </c>
      <c r="C232" s="47" t="s">
        <v>149</v>
      </c>
      <c r="D232" s="47" t="s">
        <v>172</v>
      </c>
      <c r="E232" s="78" t="s">
        <v>158</v>
      </c>
      <c r="F232" s="79">
        <v>242</v>
      </c>
      <c r="G232" s="85">
        <v>758.1</v>
      </c>
      <c r="H232" s="85">
        <v>803.6</v>
      </c>
    </row>
    <row r="233" spans="1:8" ht="31.5">
      <c r="A233" s="46" t="s">
        <v>160</v>
      </c>
      <c r="B233" s="47" t="s">
        <v>29</v>
      </c>
      <c r="C233" s="47" t="s">
        <v>149</v>
      </c>
      <c r="D233" s="47" t="s">
        <v>172</v>
      </c>
      <c r="E233" s="78" t="s">
        <v>158</v>
      </c>
      <c r="F233" s="79">
        <v>244</v>
      </c>
      <c r="G233" s="85">
        <v>1500</v>
      </c>
      <c r="H233" s="85">
        <v>1600</v>
      </c>
    </row>
    <row r="234" spans="1:8" ht="15.75">
      <c r="A234" s="46" t="s">
        <v>161</v>
      </c>
      <c r="B234" s="47" t="s">
        <v>29</v>
      </c>
      <c r="C234" s="47" t="s">
        <v>149</v>
      </c>
      <c r="D234" s="47" t="s">
        <v>172</v>
      </c>
      <c r="E234" s="78" t="s">
        <v>158</v>
      </c>
      <c r="F234" s="79">
        <v>852</v>
      </c>
      <c r="G234" s="85">
        <v>205</v>
      </c>
      <c r="H234" s="85">
        <v>205</v>
      </c>
    </row>
    <row r="235" spans="1:8" ht="31.5">
      <c r="A235" s="50" t="s">
        <v>318</v>
      </c>
      <c r="B235" s="47" t="s">
        <v>29</v>
      </c>
      <c r="C235" s="47" t="s">
        <v>149</v>
      </c>
      <c r="D235" s="47" t="s">
        <v>193</v>
      </c>
      <c r="E235" s="73" t="s">
        <v>319</v>
      </c>
      <c r="F235" s="74"/>
      <c r="G235" s="75">
        <f>G236+G241</f>
        <v>1030.1</v>
      </c>
      <c r="H235" s="75">
        <f>H236+H241</f>
        <v>1030.1</v>
      </c>
    </row>
    <row r="236" spans="1:8" ht="47.25">
      <c r="A236" s="46" t="s">
        <v>313</v>
      </c>
      <c r="B236" s="47" t="s">
        <v>29</v>
      </c>
      <c r="C236" s="47" t="s">
        <v>149</v>
      </c>
      <c r="D236" s="47" t="s">
        <v>193</v>
      </c>
      <c r="E236" s="76"/>
      <c r="F236" s="77"/>
      <c r="G236" s="72">
        <f>G237</f>
        <v>598.5</v>
      </c>
      <c r="H236" s="72">
        <f>H237</f>
        <v>598.5</v>
      </c>
    </row>
    <row r="237" spans="1:8" ht="63">
      <c r="A237" s="46" t="s">
        <v>320</v>
      </c>
      <c r="B237" s="47" t="s">
        <v>29</v>
      </c>
      <c r="C237" s="47" t="s">
        <v>149</v>
      </c>
      <c r="D237" s="47" t="s">
        <v>193</v>
      </c>
      <c r="E237" s="78" t="s">
        <v>321</v>
      </c>
      <c r="F237" s="79"/>
      <c r="G237" s="72">
        <f>G238+G240+G239</f>
        <v>598.5</v>
      </c>
      <c r="H237" s="72">
        <f>H238+H240+H239</f>
        <v>598.5</v>
      </c>
    </row>
    <row r="238" spans="1:8" ht="31.5">
      <c r="A238" s="46" t="s">
        <v>152</v>
      </c>
      <c r="B238" s="47" t="s">
        <v>29</v>
      </c>
      <c r="C238" s="47" t="s">
        <v>149</v>
      </c>
      <c r="D238" s="47" t="s">
        <v>193</v>
      </c>
      <c r="E238" s="78" t="s">
        <v>321</v>
      </c>
      <c r="F238" s="79">
        <v>121</v>
      </c>
      <c r="G238" s="85">
        <v>553.3</v>
      </c>
      <c r="H238" s="85">
        <v>553.3</v>
      </c>
    </row>
    <row r="239" spans="1:8" ht="31.5">
      <c r="A239" s="46" t="s">
        <v>159</v>
      </c>
      <c r="B239" s="47" t="s">
        <v>29</v>
      </c>
      <c r="C239" s="47" t="s">
        <v>149</v>
      </c>
      <c r="D239" s="47" t="s">
        <v>193</v>
      </c>
      <c r="E239" s="78" t="s">
        <v>321</v>
      </c>
      <c r="F239" s="79">
        <v>242</v>
      </c>
      <c r="G239" s="85">
        <v>16</v>
      </c>
      <c r="H239" s="85">
        <v>16</v>
      </c>
    </row>
    <row r="240" spans="1:8" ht="31.5">
      <c r="A240" s="46" t="s">
        <v>160</v>
      </c>
      <c r="B240" s="47" t="s">
        <v>29</v>
      </c>
      <c r="C240" s="47" t="s">
        <v>149</v>
      </c>
      <c r="D240" s="47" t="s">
        <v>193</v>
      </c>
      <c r="E240" s="78" t="s">
        <v>321</v>
      </c>
      <c r="F240" s="79">
        <v>244</v>
      </c>
      <c r="G240" s="72">
        <v>29.2</v>
      </c>
      <c r="H240" s="72">
        <v>29.2</v>
      </c>
    </row>
    <row r="241" spans="1:8" ht="15.75">
      <c r="A241" s="80" t="s">
        <v>112</v>
      </c>
      <c r="B241" s="47" t="s">
        <v>29</v>
      </c>
      <c r="C241" s="47" t="s">
        <v>181</v>
      </c>
      <c r="D241" s="47" t="s">
        <v>150</v>
      </c>
      <c r="E241" s="78"/>
      <c r="F241" s="79"/>
      <c r="G241" s="72">
        <f>G242</f>
        <v>431.59999999999997</v>
      </c>
      <c r="H241" s="72">
        <f>H242</f>
        <v>431.59999999999997</v>
      </c>
    </row>
    <row r="242" spans="1:8" ht="47.25">
      <c r="A242" s="46" t="s">
        <v>322</v>
      </c>
      <c r="B242" s="47" t="s">
        <v>29</v>
      </c>
      <c r="C242" s="47" t="s">
        <v>181</v>
      </c>
      <c r="D242" s="47" t="s">
        <v>150</v>
      </c>
      <c r="E242" s="78" t="s">
        <v>323</v>
      </c>
      <c r="F242" s="79"/>
      <c r="G242" s="72">
        <f>G243+G244+G245+G246</f>
        <v>431.59999999999997</v>
      </c>
      <c r="H242" s="72">
        <f>H243+H244+H245+H246</f>
        <v>431.59999999999997</v>
      </c>
    </row>
    <row r="243" spans="1:8" ht="31.5">
      <c r="A243" s="46" t="s">
        <v>152</v>
      </c>
      <c r="B243" s="47" t="s">
        <v>29</v>
      </c>
      <c r="C243" s="47" t="s">
        <v>181</v>
      </c>
      <c r="D243" s="47" t="s">
        <v>150</v>
      </c>
      <c r="E243" s="78" t="s">
        <v>323</v>
      </c>
      <c r="F243" s="79">
        <v>121</v>
      </c>
      <c r="G243" s="56">
        <v>396.9</v>
      </c>
      <c r="H243" s="56">
        <v>396.9</v>
      </c>
    </row>
    <row r="244" spans="1:8" ht="31.5">
      <c r="A244" s="46" t="s">
        <v>154</v>
      </c>
      <c r="B244" s="47" t="s">
        <v>29</v>
      </c>
      <c r="C244" s="47" t="s">
        <v>181</v>
      </c>
      <c r="D244" s="47" t="s">
        <v>150</v>
      </c>
      <c r="E244" s="78" t="s">
        <v>323</v>
      </c>
      <c r="F244" s="79">
        <v>122</v>
      </c>
      <c r="G244" s="72">
        <v>6</v>
      </c>
      <c r="H244" s="72">
        <v>6</v>
      </c>
    </row>
    <row r="245" spans="1:8" ht="31.5">
      <c r="A245" s="46" t="s">
        <v>159</v>
      </c>
      <c r="B245" s="47" t="s">
        <v>29</v>
      </c>
      <c r="C245" s="47" t="s">
        <v>181</v>
      </c>
      <c r="D245" s="47" t="s">
        <v>150</v>
      </c>
      <c r="E245" s="78" t="s">
        <v>323</v>
      </c>
      <c r="F245" s="79">
        <v>242</v>
      </c>
      <c r="G245" s="72">
        <v>15.5</v>
      </c>
      <c r="H245" s="72">
        <v>15.5</v>
      </c>
    </row>
    <row r="246" spans="1:8" ht="31.5">
      <c r="A246" s="46" t="s">
        <v>160</v>
      </c>
      <c r="B246" s="47" t="s">
        <v>29</v>
      </c>
      <c r="C246" s="47" t="s">
        <v>181</v>
      </c>
      <c r="D246" s="47" t="s">
        <v>150</v>
      </c>
      <c r="E246" s="78" t="s">
        <v>323</v>
      </c>
      <c r="F246" s="79">
        <v>244</v>
      </c>
      <c r="G246" s="72">
        <v>13.2</v>
      </c>
      <c r="H246" s="72">
        <v>13.2</v>
      </c>
    </row>
    <row r="247" spans="1:8" ht="63">
      <c r="A247" s="46" t="s">
        <v>162</v>
      </c>
      <c r="B247" s="47" t="s">
        <v>29</v>
      </c>
      <c r="C247" s="47"/>
      <c r="D247" s="47"/>
      <c r="E247" s="78" t="s">
        <v>163</v>
      </c>
      <c r="F247" s="79"/>
      <c r="G247" s="72">
        <f>G248</f>
        <v>14685.000000000002</v>
      </c>
      <c r="H247" s="72">
        <f>H248</f>
        <v>14866.8</v>
      </c>
    </row>
    <row r="248" spans="1:8" ht="15.75">
      <c r="A248" s="46" t="s">
        <v>164</v>
      </c>
      <c r="B248" s="47" t="s">
        <v>29</v>
      </c>
      <c r="C248" s="47"/>
      <c r="D248" s="47"/>
      <c r="E248" s="78" t="s">
        <v>165</v>
      </c>
      <c r="F248" s="79"/>
      <c r="G248" s="72">
        <f>G249+G256+G260+G263+G266+G269+G272+G275+G278+G281+G284+G287+G293+G290</f>
        <v>14685.000000000002</v>
      </c>
      <c r="H248" s="72">
        <f>H249+H256+H260+H263+H266+H269+H272+H275+H278+H281+H284+H287+H293+H290</f>
        <v>14866.8</v>
      </c>
    </row>
    <row r="249" spans="1:8" ht="78.75">
      <c r="A249" s="46" t="s">
        <v>324</v>
      </c>
      <c r="B249" s="47" t="s">
        <v>29</v>
      </c>
      <c r="C249" s="47"/>
      <c r="D249" s="47"/>
      <c r="E249" s="78" t="s">
        <v>325</v>
      </c>
      <c r="F249" s="79"/>
      <c r="G249" s="72">
        <f>G251+G252+G253+G254+G255</f>
        <v>11377.800000000001</v>
      </c>
      <c r="H249" s="72">
        <f>H251+H252+H253+H254+H255</f>
        <v>11975.599999999999</v>
      </c>
    </row>
    <row r="250" spans="1:8" ht="15.75">
      <c r="A250" s="46" t="s">
        <v>2</v>
      </c>
      <c r="B250" s="47" t="s">
        <v>29</v>
      </c>
      <c r="C250" s="47" t="s">
        <v>149</v>
      </c>
      <c r="D250" s="47" t="s">
        <v>193</v>
      </c>
      <c r="E250" s="78"/>
      <c r="F250" s="79"/>
      <c r="G250" s="72">
        <f>G249</f>
        <v>11377.800000000001</v>
      </c>
      <c r="H250" s="72">
        <f>H249</f>
        <v>11975.599999999999</v>
      </c>
    </row>
    <row r="251" spans="1:8" ht="31.5">
      <c r="A251" s="46" t="s">
        <v>187</v>
      </c>
      <c r="B251" s="47" t="s">
        <v>29</v>
      </c>
      <c r="C251" s="47" t="s">
        <v>149</v>
      </c>
      <c r="D251" s="47" t="s">
        <v>193</v>
      </c>
      <c r="E251" s="78" t="s">
        <v>325</v>
      </c>
      <c r="F251" s="79">
        <v>111</v>
      </c>
      <c r="G251" s="56">
        <v>8456.1</v>
      </c>
      <c r="H251" s="56">
        <v>8878.9</v>
      </c>
    </row>
    <row r="252" spans="1:8" ht="15.75">
      <c r="A252" s="2" t="s">
        <v>188</v>
      </c>
      <c r="B252" s="47" t="s">
        <v>29</v>
      </c>
      <c r="C252" s="47" t="s">
        <v>149</v>
      </c>
      <c r="D252" s="47" t="s">
        <v>193</v>
      </c>
      <c r="E252" s="78" t="s">
        <v>325</v>
      </c>
      <c r="F252" s="81">
        <v>112</v>
      </c>
      <c r="G252" s="85">
        <v>18.5</v>
      </c>
      <c r="H252" s="85">
        <v>19</v>
      </c>
    </row>
    <row r="253" spans="1:8" ht="31.5">
      <c r="A253" s="46" t="s">
        <v>159</v>
      </c>
      <c r="B253" s="47" t="s">
        <v>29</v>
      </c>
      <c r="C253" s="47" t="s">
        <v>149</v>
      </c>
      <c r="D253" s="47" t="s">
        <v>193</v>
      </c>
      <c r="E253" s="78" t="s">
        <v>325</v>
      </c>
      <c r="F253" s="79">
        <v>242</v>
      </c>
      <c r="G253" s="85">
        <v>1182.5</v>
      </c>
      <c r="H253" s="85">
        <v>1253.9</v>
      </c>
    </row>
    <row r="254" spans="1:8" ht="31.5">
      <c r="A254" s="46" t="s">
        <v>160</v>
      </c>
      <c r="B254" s="47" t="s">
        <v>29</v>
      </c>
      <c r="C254" s="47" t="s">
        <v>149</v>
      </c>
      <c r="D254" s="47" t="s">
        <v>193</v>
      </c>
      <c r="E254" s="78" t="s">
        <v>325</v>
      </c>
      <c r="F254" s="79">
        <v>244</v>
      </c>
      <c r="G254" s="85">
        <v>1718.7</v>
      </c>
      <c r="H254" s="85">
        <v>1821.8</v>
      </c>
    </row>
    <row r="255" spans="1:8" ht="15.75">
      <c r="A255" s="46" t="s">
        <v>161</v>
      </c>
      <c r="B255" s="47" t="s">
        <v>29</v>
      </c>
      <c r="C255" s="47" t="s">
        <v>149</v>
      </c>
      <c r="D255" s="47" t="s">
        <v>193</v>
      </c>
      <c r="E255" s="78" t="s">
        <v>325</v>
      </c>
      <c r="F255" s="79">
        <v>852</v>
      </c>
      <c r="G255" s="72">
        <v>2</v>
      </c>
      <c r="H255" s="72">
        <v>2</v>
      </c>
    </row>
    <row r="256" spans="1:8" ht="78.75">
      <c r="A256" s="46" t="s">
        <v>326</v>
      </c>
      <c r="B256" s="47" t="s">
        <v>29</v>
      </c>
      <c r="C256" s="82"/>
      <c r="D256" s="82"/>
      <c r="E256" s="78" t="s">
        <v>327</v>
      </c>
      <c r="F256" s="79"/>
      <c r="G256" s="72">
        <f>G258</f>
        <v>550</v>
      </c>
      <c r="H256" s="72">
        <f>H258</f>
        <v>600</v>
      </c>
    </row>
    <row r="257" spans="1:8" ht="15.75">
      <c r="A257" s="46" t="s">
        <v>25</v>
      </c>
      <c r="B257" s="47"/>
      <c r="C257" s="47" t="s">
        <v>149</v>
      </c>
      <c r="D257" s="47" t="s">
        <v>208</v>
      </c>
      <c r="E257" s="78"/>
      <c r="F257" s="79"/>
      <c r="G257" s="72">
        <f>G256</f>
        <v>550</v>
      </c>
      <c r="H257" s="72">
        <f>H256</f>
        <v>600</v>
      </c>
    </row>
    <row r="258" spans="1:8" ht="15.75">
      <c r="A258" s="46" t="s">
        <v>328</v>
      </c>
      <c r="B258" s="47" t="s">
        <v>29</v>
      </c>
      <c r="C258" s="47" t="s">
        <v>149</v>
      </c>
      <c r="D258" s="47" t="s">
        <v>208</v>
      </c>
      <c r="E258" s="78" t="s">
        <v>327</v>
      </c>
      <c r="F258" s="79">
        <v>870</v>
      </c>
      <c r="G258" s="85">
        <v>550</v>
      </c>
      <c r="H258" s="85">
        <v>600</v>
      </c>
    </row>
    <row r="259" spans="1:8" ht="15.75" hidden="1">
      <c r="A259" s="46" t="s">
        <v>2</v>
      </c>
      <c r="B259" s="47" t="s">
        <v>29</v>
      </c>
      <c r="C259" s="47" t="s">
        <v>149</v>
      </c>
      <c r="D259" s="47" t="s">
        <v>193</v>
      </c>
      <c r="E259" s="78"/>
      <c r="F259" s="79"/>
      <c r="G259" s="72"/>
      <c r="H259" s="72"/>
    </row>
    <row r="260" spans="1:8" ht="63" hidden="1">
      <c r="A260" s="46" t="s">
        <v>329</v>
      </c>
      <c r="B260" s="47" t="s">
        <v>29</v>
      </c>
      <c r="C260" s="47"/>
      <c r="D260" s="47"/>
      <c r="E260" s="78" t="s">
        <v>330</v>
      </c>
      <c r="F260" s="79"/>
      <c r="G260" s="72">
        <f>G262</f>
        <v>0</v>
      </c>
      <c r="H260" s="72">
        <f>H262</f>
        <v>0</v>
      </c>
    </row>
    <row r="261" spans="1:8" ht="15.75" hidden="1">
      <c r="A261" s="46" t="s">
        <v>2</v>
      </c>
      <c r="B261" s="47" t="s">
        <v>29</v>
      </c>
      <c r="C261" s="47" t="s">
        <v>149</v>
      </c>
      <c r="D261" s="47" t="s">
        <v>193</v>
      </c>
      <c r="E261" s="78"/>
      <c r="F261" s="79"/>
      <c r="G261" s="72">
        <f>G262</f>
        <v>0</v>
      </c>
      <c r="H261" s="72">
        <f>H262</f>
        <v>0</v>
      </c>
    </row>
    <row r="262" spans="1:8" ht="15.75" hidden="1">
      <c r="A262" s="46" t="s">
        <v>161</v>
      </c>
      <c r="B262" s="47" t="s">
        <v>29</v>
      </c>
      <c r="C262" s="47" t="s">
        <v>149</v>
      </c>
      <c r="D262" s="47" t="s">
        <v>193</v>
      </c>
      <c r="E262" s="78" t="s">
        <v>330</v>
      </c>
      <c r="F262" s="79">
        <v>852</v>
      </c>
      <c r="G262" s="85">
        <v>0</v>
      </c>
      <c r="H262" s="85">
        <v>0</v>
      </c>
    </row>
    <row r="263" spans="1:8" ht="94.5">
      <c r="A263" s="46" t="s">
        <v>331</v>
      </c>
      <c r="B263" s="47" t="s">
        <v>29</v>
      </c>
      <c r="C263" s="47"/>
      <c r="D263" s="47"/>
      <c r="E263" s="78" t="s">
        <v>332</v>
      </c>
      <c r="F263" s="79"/>
      <c r="G263" s="72">
        <f>G265</f>
        <v>250</v>
      </c>
      <c r="H263" s="72">
        <f>H265</f>
        <v>250</v>
      </c>
    </row>
    <row r="264" spans="1:8" ht="15.75">
      <c r="A264" s="46" t="s">
        <v>2</v>
      </c>
      <c r="B264" s="47" t="s">
        <v>29</v>
      </c>
      <c r="C264" s="47" t="s">
        <v>149</v>
      </c>
      <c r="D264" s="47" t="s">
        <v>193</v>
      </c>
      <c r="E264" s="78"/>
      <c r="F264" s="79"/>
      <c r="G264" s="72">
        <f>G265</f>
        <v>250</v>
      </c>
      <c r="H264" s="72">
        <f>H265</f>
        <v>250</v>
      </c>
    </row>
    <row r="265" spans="1:8" ht="31.5">
      <c r="A265" s="46" t="s">
        <v>160</v>
      </c>
      <c r="B265" s="47" t="s">
        <v>29</v>
      </c>
      <c r="C265" s="47" t="s">
        <v>149</v>
      </c>
      <c r="D265" s="47" t="s">
        <v>193</v>
      </c>
      <c r="E265" s="78" t="s">
        <v>332</v>
      </c>
      <c r="F265" s="79">
        <v>244</v>
      </c>
      <c r="G265" s="85">
        <v>250</v>
      </c>
      <c r="H265" s="85">
        <v>250</v>
      </c>
    </row>
    <row r="266" spans="1:8" ht="78.75">
      <c r="A266" s="46" t="s">
        <v>333</v>
      </c>
      <c r="B266" s="47" t="s">
        <v>29</v>
      </c>
      <c r="C266" s="47"/>
      <c r="D266" s="47"/>
      <c r="E266" s="78" t="s">
        <v>334</v>
      </c>
      <c r="F266" s="79"/>
      <c r="G266" s="72">
        <f>G268</f>
        <v>22</v>
      </c>
      <c r="H266" s="72">
        <f>H268</f>
        <v>24</v>
      </c>
    </row>
    <row r="267" spans="1:8" ht="15.75">
      <c r="A267" s="46" t="s">
        <v>2</v>
      </c>
      <c r="B267" s="47" t="s">
        <v>29</v>
      </c>
      <c r="C267" s="47" t="s">
        <v>149</v>
      </c>
      <c r="D267" s="47" t="s">
        <v>193</v>
      </c>
      <c r="E267" s="78"/>
      <c r="F267" s="79"/>
      <c r="G267" s="72">
        <f>G268</f>
        <v>22</v>
      </c>
      <c r="H267" s="72">
        <f>H268</f>
        <v>24</v>
      </c>
    </row>
    <row r="268" spans="1:8" ht="15.75">
      <c r="A268" s="46" t="s">
        <v>161</v>
      </c>
      <c r="B268" s="47" t="s">
        <v>29</v>
      </c>
      <c r="C268" s="47" t="s">
        <v>149</v>
      </c>
      <c r="D268" s="47" t="s">
        <v>193</v>
      </c>
      <c r="E268" s="78" t="s">
        <v>334</v>
      </c>
      <c r="F268" s="79">
        <v>852</v>
      </c>
      <c r="G268" s="156">
        <v>22</v>
      </c>
      <c r="H268" s="156">
        <v>24</v>
      </c>
    </row>
    <row r="269" spans="1:8" ht="78.75" hidden="1">
      <c r="A269" s="46" t="s">
        <v>335</v>
      </c>
      <c r="B269" s="47" t="s">
        <v>29</v>
      </c>
      <c r="C269" s="47"/>
      <c r="D269" s="47"/>
      <c r="E269" s="78" t="s">
        <v>336</v>
      </c>
      <c r="F269" s="79"/>
      <c r="G269" s="72">
        <f>G271</f>
        <v>0</v>
      </c>
      <c r="H269" s="72">
        <f>H271</f>
        <v>0</v>
      </c>
    </row>
    <row r="270" spans="1:8" ht="15.75" hidden="1">
      <c r="A270" s="46" t="s">
        <v>2</v>
      </c>
      <c r="B270" s="47" t="s">
        <v>29</v>
      </c>
      <c r="C270" s="47" t="s">
        <v>149</v>
      </c>
      <c r="D270" s="47" t="s">
        <v>193</v>
      </c>
      <c r="E270" s="78"/>
      <c r="F270" s="79"/>
      <c r="G270" s="72">
        <f>G271</f>
        <v>0</v>
      </c>
      <c r="H270" s="72">
        <f>H271</f>
        <v>0</v>
      </c>
    </row>
    <row r="271" spans="1:8" ht="31.5" hidden="1">
      <c r="A271" s="46" t="s">
        <v>160</v>
      </c>
      <c r="B271" s="47" t="s">
        <v>29</v>
      </c>
      <c r="C271" s="47" t="s">
        <v>149</v>
      </c>
      <c r="D271" s="47" t="s">
        <v>193</v>
      </c>
      <c r="E271" s="78" t="s">
        <v>336</v>
      </c>
      <c r="F271" s="79">
        <v>244</v>
      </c>
      <c r="G271" s="85">
        <v>0</v>
      </c>
      <c r="H271" s="85">
        <v>0</v>
      </c>
    </row>
    <row r="272" spans="1:8" ht="78.75">
      <c r="A272" s="46" t="s">
        <v>337</v>
      </c>
      <c r="B272" s="47" t="s">
        <v>29</v>
      </c>
      <c r="C272" s="47"/>
      <c r="D272" s="47"/>
      <c r="E272" s="78" t="s">
        <v>338</v>
      </c>
      <c r="F272" s="79"/>
      <c r="G272" s="72">
        <f>G274</f>
        <v>47.2</v>
      </c>
      <c r="H272" s="72">
        <f>H274</f>
        <v>47.2</v>
      </c>
    </row>
    <row r="273" spans="1:8" ht="15.75">
      <c r="A273" s="46" t="s">
        <v>2</v>
      </c>
      <c r="B273" s="47" t="s">
        <v>29</v>
      </c>
      <c r="C273" s="47" t="s">
        <v>149</v>
      </c>
      <c r="D273" s="47" t="s">
        <v>193</v>
      </c>
      <c r="E273" s="78"/>
      <c r="F273" s="79"/>
      <c r="G273" s="72">
        <f>G274</f>
        <v>47.2</v>
      </c>
      <c r="H273" s="72">
        <f>H274</f>
        <v>47.2</v>
      </c>
    </row>
    <row r="274" spans="1:8" ht="15.75">
      <c r="A274" s="46" t="s">
        <v>196</v>
      </c>
      <c r="B274" s="47" t="s">
        <v>29</v>
      </c>
      <c r="C274" s="47" t="s">
        <v>149</v>
      </c>
      <c r="D274" s="47" t="s">
        <v>193</v>
      </c>
      <c r="E274" s="78" t="s">
        <v>338</v>
      </c>
      <c r="F274" s="79">
        <v>350</v>
      </c>
      <c r="G274" s="156">
        <v>47.2</v>
      </c>
      <c r="H274" s="156">
        <v>47.2</v>
      </c>
    </row>
    <row r="275" spans="1:8" ht="78.75">
      <c r="A275" s="46" t="s">
        <v>339</v>
      </c>
      <c r="B275" s="47" t="s">
        <v>29</v>
      </c>
      <c r="C275" s="47"/>
      <c r="D275" s="47"/>
      <c r="E275" s="78" t="s">
        <v>340</v>
      </c>
      <c r="F275" s="79"/>
      <c r="G275" s="72">
        <f>G277</f>
        <v>230</v>
      </c>
      <c r="H275" s="72">
        <f>H277</f>
        <v>250</v>
      </c>
    </row>
    <row r="276" spans="1:8" ht="15.75">
      <c r="A276" s="46" t="s">
        <v>2</v>
      </c>
      <c r="B276" s="47" t="s">
        <v>29</v>
      </c>
      <c r="C276" s="47" t="s">
        <v>149</v>
      </c>
      <c r="D276" s="47" t="s">
        <v>193</v>
      </c>
      <c r="E276" s="78"/>
      <c r="F276" s="79"/>
      <c r="G276" s="72">
        <f>G277</f>
        <v>230</v>
      </c>
      <c r="H276" s="72">
        <f>H277</f>
        <v>250</v>
      </c>
    </row>
    <row r="277" spans="1:8" ht="31.5">
      <c r="A277" s="46" t="s">
        <v>160</v>
      </c>
      <c r="B277" s="47" t="s">
        <v>29</v>
      </c>
      <c r="C277" s="47" t="s">
        <v>149</v>
      </c>
      <c r="D277" s="47" t="s">
        <v>193</v>
      </c>
      <c r="E277" s="78" t="s">
        <v>340</v>
      </c>
      <c r="F277" s="79">
        <v>244</v>
      </c>
      <c r="G277" s="85">
        <v>230</v>
      </c>
      <c r="H277" s="85">
        <v>250</v>
      </c>
    </row>
    <row r="278" spans="1:8" ht="110.25">
      <c r="A278" s="46" t="s">
        <v>341</v>
      </c>
      <c r="B278" s="47" t="s">
        <v>29</v>
      </c>
      <c r="C278" s="47"/>
      <c r="D278" s="47"/>
      <c r="E278" s="78" t="s">
        <v>342</v>
      </c>
      <c r="F278" s="79"/>
      <c r="G278" s="72">
        <f>G280</f>
        <v>20</v>
      </c>
      <c r="H278" s="72">
        <f>H280</f>
        <v>20</v>
      </c>
    </row>
    <row r="279" spans="1:8" ht="15.75">
      <c r="A279" s="2" t="s">
        <v>27</v>
      </c>
      <c r="B279" s="47"/>
      <c r="C279" s="47" t="s">
        <v>172</v>
      </c>
      <c r="D279" s="47" t="s">
        <v>181</v>
      </c>
      <c r="E279" s="78"/>
      <c r="F279" s="79"/>
      <c r="G279" s="72">
        <f>G278</f>
        <v>20</v>
      </c>
      <c r="H279" s="72">
        <f>H278</f>
        <v>20</v>
      </c>
    </row>
    <row r="280" spans="1:8" ht="31.5">
      <c r="A280" s="46" t="s">
        <v>160</v>
      </c>
      <c r="B280" s="47" t="s">
        <v>29</v>
      </c>
      <c r="C280" s="47" t="s">
        <v>172</v>
      </c>
      <c r="D280" s="47" t="s">
        <v>181</v>
      </c>
      <c r="E280" s="78" t="s">
        <v>342</v>
      </c>
      <c r="F280" s="79">
        <v>244</v>
      </c>
      <c r="G280" s="72">
        <v>20</v>
      </c>
      <c r="H280" s="72">
        <v>20</v>
      </c>
    </row>
    <row r="281" spans="1:8" ht="78.75">
      <c r="A281" s="46" t="s">
        <v>343</v>
      </c>
      <c r="B281" s="47" t="s">
        <v>29</v>
      </c>
      <c r="C281" s="47"/>
      <c r="D281" s="47"/>
      <c r="E281" s="78" t="s">
        <v>344</v>
      </c>
      <c r="F281" s="79"/>
      <c r="G281" s="72">
        <f>G283</f>
        <v>600</v>
      </c>
      <c r="H281" s="72">
        <f>H283</f>
        <v>650</v>
      </c>
    </row>
    <row r="282" spans="1:8" ht="15.75">
      <c r="A282" s="46" t="s">
        <v>3</v>
      </c>
      <c r="B282" s="47" t="s">
        <v>29</v>
      </c>
      <c r="C282" s="47" t="s">
        <v>172</v>
      </c>
      <c r="D282" s="47" t="s">
        <v>173</v>
      </c>
      <c r="E282" s="78"/>
      <c r="F282" s="79"/>
      <c r="G282" s="72">
        <f>G283</f>
        <v>600</v>
      </c>
      <c r="H282" s="72">
        <f>H283</f>
        <v>650</v>
      </c>
    </row>
    <row r="283" spans="1:8" ht="31.5">
      <c r="A283" s="46" t="s">
        <v>160</v>
      </c>
      <c r="B283" s="47" t="s">
        <v>29</v>
      </c>
      <c r="C283" s="47" t="s">
        <v>172</v>
      </c>
      <c r="D283" s="47" t="s">
        <v>173</v>
      </c>
      <c r="E283" s="78" t="s">
        <v>344</v>
      </c>
      <c r="F283" s="79">
        <v>244</v>
      </c>
      <c r="G283" s="72">
        <v>600</v>
      </c>
      <c r="H283" s="72">
        <v>650</v>
      </c>
    </row>
    <row r="284" spans="1:8" ht="78.75">
      <c r="A284" s="46" t="s">
        <v>345</v>
      </c>
      <c r="B284" s="47" t="s">
        <v>29</v>
      </c>
      <c r="C284" s="47"/>
      <c r="D284" s="47"/>
      <c r="E284" s="78" t="s">
        <v>346</v>
      </c>
      <c r="F284" s="79"/>
      <c r="G284" s="72">
        <f>G286</f>
        <v>1000</v>
      </c>
      <c r="H284" s="72">
        <f>H286</f>
        <v>500</v>
      </c>
    </row>
    <row r="285" spans="1:8" ht="15.75">
      <c r="A285" s="46" t="s">
        <v>3</v>
      </c>
      <c r="B285" s="47" t="s">
        <v>29</v>
      </c>
      <c r="C285" s="47" t="s">
        <v>172</v>
      </c>
      <c r="D285" s="47" t="s">
        <v>173</v>
      </c>
      <c r="E285" s="78"/>
      <c r="F285" s="79"/>
      <c r="G285" s="72">
        <f>G286</f>
        <v>1000</v>
      </c>
      <c r="H285" s="72">
        <f>H286</f>
        <v>500</v>
      </c>
    </row>
    <row r="286" spans="1:8" ht="31.5">
      <c r="A286" s="46" t="s">
        <v>160</v>
      </c>
      <c r="B286" s="47" t="s">
        <v>29</v>
      </c>
      <c r="C286" s="47" t="s">
        <v>172</v>
      </c>
      <c r="D286" s="47" t="s">
        <v>173</v>
      </c>
      <c r="E286" s="78" t="s">
        <v>346</v>
      </c>
      <c r="F286" s="79">
        <v>244</v>
      </c>
      <c r="G286" s="72">
        <v>1000</v>
      </c>
      <c r="H286" s="72">
        <v>500</v>
      </c>
    </row>
    <row r="287" spans="1:8" ht="78.75">
      <c r="A287" s="46" t="s">
        <v>347</v>
      </c>
      <c r="B287" s="47" t="s">
        <v>29</v>
      </c>
      <c r="C287" s="47"/>
      <c r="D287" s="47"/>
      <c r="E287" s="78" t="s">
        <v>167</v>
      </c>
      <c r="F287" s="79"/>
      <c r="G287" s="72">
        <f>G289</f>
        <v>88</v>
      </c>
      <c r="H287" s="72">
        <f>H289</f>
        <v>100</v>
      </c>
    </row>
    <row r="288" spans="1:8" ht="15.75">
      <c r="A288" s="2" t="s">
        <v>8</v>
      </c>
      <c r="B288" s="47" t="s">
        <v>29</v>
      </c>
      <c r="C288" s="47" t="s">
        <v>255</v>
      </c>
      <c r="D288" s="47" t="s">
        <v>150</v>
      </c>
      <c r="E288" s="78"/>
      <c r="F288" s="79"/>
      <c r="G288" s="72">
        <f>G287</f>
        <v>88</v>
      </c>
      <c r="H288" s="72">
        <f>H287</f>
        <v>100</v>
      </c>
    </row>
    <row r="289" spans="1:8" ht="31.5">
      <c r="A289" s="2" t="s">
        <v>348</v>
      </c>
      <c r="B289" s="47" t="s">
        <v>29</v>
      </c>
      <c r="C289" s="47" t="s">
        <v>255</v>
      </c>
      <c r="D289" s="47" t="s">
        <v>150</v>
      </c>
      <c r="E289" s="78" t="s">
        <v>167</v>
      </c>
      <c r="F289" s="79">
        <v>321</v>
      </c>
      <c r="G289" s="156">
        <v>88</v>
      </c>
      <c r="H289" s="156">
        <v>100</v>
      </c>
    </row>
    <row r="290" spans="1:8" ht="47.25">
      <c r="A290" s="11" t="s">
        <v>407</v>
      </c>
      <c r="B290" s="47" t="s">
        <v>29</v>
      </c>
      <c r="C290" s="101"/>
      <c r="D290" s="101"/>
      <c r="E290" s="78" t="s">
        <v>408</v>
      </c>
      <c r="F290" s="78"/>
      <c r="G290" s="72">
        <f>G291</f>
        <v>500</v>
      </c>
      <c r="H290" s="72">
        <f>H291</f>
        <v>450</v>
      </c>
    </row>
    <row r="291" spans="1:8" ht="15.75">
      <c r="A291" s="58" t="s">
        <v>5</v>
      </c>
      <c r="B291" s="47" t="s">
        <v>29</v>
      </c>
      <c r="C291" s="101" t="s">
        <v>176</v>
      </c>
      <c r="D291" s="101" t="s">
        <v>181</v>
      </c>
      <c r="E291" s="78" t="s">
        <v>408</v>
      </c>
      <c r="F291" s="78"/>
      <c r="G291" s="72">
        <v>500</v>
      </c>
      <c r="H291" s="72">
        <v>450</v>
      </c>
    </row>
    <row r="292" spans="1:8" ht="47.25">
      <c r="A292" s="11" t="s">
        <v>185</v>
      </c>
      <c r="B292" s="47" t="s">
        <v>29</v>
      </c>
      <c r="C292" s="101" t="s">
        <v>176</v>
      </c>
      <c r="D292" s="101" t="s">
        <v>181</v>
      </c>
      <c r="E292" s="78" t="s">
        <v>408</v>
      </c>
      <c r="F292" s="78">
        <v>810</v>
      </c>
      <c r="G292" s="72">
        <v>1500</v>
      </c>
      <c r="H292" s="72">
        <v>750</v>
      </c>
    </row>
    <row r="293" spans="1:8" ht="62.25" customHeight="1" hidden="1">
      <c r="A293" s="2" t="s">
        <v>349</v>
      </c>
      <c r="B293" s="47" t="s">
        <v>29</v>
      </c>
      <c r="C293" s="47"/>
      <c r="D293" s="47"/>
      <c r="E293" s="78" t="s">
        <v>350</v>
      </c>
      <c r="F293" s="79"/>
      <c r="G293" s="72">
        <f>G295</f>
        <v>0</v>
      </c>
      <c r="H293" s="72">
        <f>H295</f>
        <v>0</v>
      </c>
    </row>
    <row r="294" spans="1:8" ht="15.75" hidden="1">
      <c r="A294" s="2" t="s">
        <v>351</v>
      </c>
      <c r="B294" s="47" t="s">
        <v>29</v>
      </c>
      <c r="C294" s="47" t="s">
        <v>149</v>
      </c>
      <c r="D294" s="47" t="s">
        <v>217</v>
      </c>
      <c r="E294" s="78"/>
      <c r="F294" s="79"/>
      <c r="G294" s="72">
        <f>G293</f>
        <v>0</v>
      </c>
      <c r="H294" s="72">
        <f>H293</f>
        <v>0</v>
      </c>
    </row>
    <row r="295" spans="1:8" ht="15.75" hidden="1">
      <c r="A295" s="2" t="s">
        <v>352</v>
      </c>
      <c r="B295" s="47" t="s">
        <v>29</v>
      </c>
      <c r="C295" s="47" t="s">
        <v>149</v>
      </c>
      <c r="D295" s="47" t="s">
        <v>217</v>
      </c>
      <c r="E295" s="78" t="s">
        <v>350</v>
      </c>
      <c r="F295" s="79">
        <v>520</v>
      </c>
      <c r="G295" s="72">
        <v>0</v>
      </c>
      <c r="H295" s="72">
        <v>0</v>
      </c>
    </row>
    <row r="296" spans="1:8" ht="15.75">
      <c r="A296" s="83" t="s">
        <v>353</v>
      </c>
      <c r="B296" s="84"/>
      <c r="C296" s="84"/>
      <c r="D296" s="84"/>
      <c r="E296" s="41"/>
      <c r="F296" s="41"/>
      <c r="G296" s="91">
        <f>G9+G33</f>
        <v>95854.3</v>
      </c>
      <c r="H296" s="91">
        <f>H9+H33</f>
        <v>109032.6</v>
      </c>
    </row>
    <row r="297" spans="7:8" ht="12.75">
      <c r="G297" s="157"/>
      <c r="H297" s="157"/>
    </row>
    <row r="298" spans="7:8" ht="12.75">
      <c r="G298" s="157"/>
      <c r="H298" s="157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6.875" style="0" customWidth="1"/>
    <col min="3" max="3" width="11.25390625" style="0" customWidth="1"/>
    <col min="4" max="4" width="16.625" style="0" customWidth="1"/>
  </cols>
  <sheetData>
    <row r="1" spans="1:4" ht="15.75">
      <c r="A1" s="240" t="s">
        <v>85</v>
      </c>
      <c r="B1" s="240"/>
      <c r="C1" s="240"/>
      <c r="D1" s="240"/>
    </row>
    <row r="2" spans="1:4" ht="15.75">
      <c r="A2" s="240" t="s">
        <v>20</v>
      </c>
      <c r="B2" s="240"/>
      <c r="C2" s="240"/>
      <c r="D2" s="240"/>
    </row>
    <row r="3" spans="1:4" ht="15.75">
      <c r="A3" s="240" t="s">
        <v>21</v>
      </c>
      <c r="B3" s="240"/>
      <c r="C3" s="240"/>
      <c r="D3" s="240"/>
    </row>
    <row r="4" spans="1:4" ht="15.75">
      <c r="A4" s="240" t="s">
        <v>433</v>
      </c>
      <c r="B4" s="240"/>
      <c r="C4" s="240"/>
      <c r="D4" s="240"/>
    </row>
    <row r="5" spans="1:4" ht="101.25" customHeight="1">
      <c r="A5" s="260" t="s">
        <v>803</v>
      </c>
      <c r="B5" s="260"/>
      <c r="C5" s="260"/>
      <c r="D5" s="260"/>
    </row>
    <row r="6" spans="1:4" ht="15.75">
      <c r="A6" s="185"/>
      <c r="B6" s="185"/>
      <c r="C6" s="185"/>
      <c r="D6" s="185"/>
    </row>
    <row r="7" spans="1:4" ht="33" customHeight="1">
      <c r="A7" s="186" t="s">
        <v>34</v>
      </c>
      <c r="B7" s="32" t="s">
        <v>143</v>
      </c>
      <c r="C7" s="32" t="s">
        <v>144</v>
      </c>
      <c r="D7" s="187" t="s">
        <v>735</v>
      </c>
    </row>
    <row r="8" spans="1:4" ht="15.75">
      <c r="A8" s="189" t="s">
        <v>736</v>
      </c>
      <c r="B8" s="190"/>
      <c r="C8" s="190"/>
      <c r="D8" s="233">
        <f>D9+D16+D18+D22+D27+D29+D31+D34+D14</f>
        <v>98577.7</v>
      </c>
    </row>
    <row r="9" spans="1:4" ht="20.25" customHeight="1">
      <c r="A9" s="191" t="s">
        <v>356</v>
      </c>
      <c r="B9" s="190" t="s">
        <v>149</v>
      </c>
      <c r="C9" s="190" t="s">
        <v>690</v>
      </c>
      <c r="D9" s="233">
        <f>D10+D11+D12+D13</f>
        <v>34700.4</v>
      </c>
    </row>
    <row r="10" spans="1:4" ht="62.25" customHeight="1">
      <c r="A10" s="192" t="s">
        <v>1</v>
      </c>
      <c r="B10" s="188" t="s">
        <v>149</v>
      </c>
      <c r="C10" s="188" t="s">
        <v>150</v>
      </c>
      <c r="D10" s="234">
        <v>4322.1</v>
      </c>
    </row>
    <row r="11" spans="1:4" ht="81" customHeight="1">
      <c r="A11" s="192" t="s">
        <v>313</v>
      </c>
      <c r="B11" s="188" t="s">
        <v>149</v>
      </c>
      <c r="C11" s="188" t="s">
        <v>172</v>
      </c>
      <c r="D11" s="234">
        <v>14975.2</v>
      </c>
    </row>
    <row r="12" spans="1:4" ht="15.75">
      <c r="A12" s="192" t="s">
        <v>25</v>
      </c>
      <c r="B12" s="188" t="s">
        <v>149</v>
      </c>
      <c r="C12" s="188" t="s">
        <v>208</v>
      </c>
      <c r="D12" s="234">
        <v>426.3</v>
      </c>
    </row>
    <row r="13" spans="1:4" ht="18.75" customHeight="1">
      <c r="A13" s="192" t="s">
        <v>2</v>
      </c>
      <c r="B13" s="188" t="s">
        <v>149</v>
      </c>
      <c r="C13" s="188" t="s">
        <v>193</v>
      </c>
      <c r="D13" s="234">
        <v>14976.8</v>
      </c>
    </row>
    <row r="14" spans="1:4" ht="18.75" customHeight="1">
      <c r="A14" s="141" t="s">
        <v>370</v>
      </c>
      <c r="B14" s="39" t="s">
        <v>181</v>
      </c>
      <c r="C14" s="39" t="s">
        <v>690</v>
      </c>
      <c r="D14" s="233">
        <f>D15</f>
        <v>448.3</v>
      </c>
    </row>
    <row r="15" spans="1:4" ht="18.75" customHeight="1">
      <c r="A15" s="69" t="s">
        <v>112</v>
      </c>
      <c r="B15" s="188" t="s">
        <v>181</v>
      </c>
      <c r="C15" s="188" t="s">
        <v>150</v>
      </c>
      <c r="D15" s="234">
        <v>448.3</v>
      </c>
    </row>
    <row r="16" spans="1:4" ht="49.5" customHeight="1">
      <c r="A16" s="191" t="s">
        <v>371</v>
      </c>
      <c r="B16" s="190" t="s">
        <v>150</v>
      </c>
      <c r="C16" s="190" t="s">
        <v>690</v>
      </c>
      <c r="D16" s="233">
        <f>D17</f>
        <v>6972.8</v>
      </c>
    </row>
    <row r="17" spans="1:4" ht="66" customHeight="1">
      <c r="A17" s="192" t="s">
        <v>737</v>
      </c>
      <c r="B17" s="188" t="s">
        <v>150</v>
      </c>
      <c r="C17" s="188" t="s">
        <v>290</v>
      </c>
      <c r="D17" s="234">
        <v>6972.8</v>
      </c>
    </row>
    <row r="18" spans="1:4" ht="17.25" customHeight="1">
      <c r="A18" s="191" t="s">
        <v>372</v>
      </c>
      <c r="B18" s="190" t="s">
        <v>172</v>
      </c>
      <c r="C18" s="190" t="s">
        <v>690</v>
      </c>
      <c r="D18" s="233">
        <f>D19+D20+D21</f>
        <v>5742.6</v>
      </c>
    </row>
    <row r="19" spans="1:4" ht="15.75">
      <c r="A19" s="192" t="s">
        <v>27</v>
      </c>
      <c r="B19" s="188" t="s">
        <v>172</v>
      </c>
      <c r="C19" s="188" t="s">
        <v>181</v>
      </c>
      <c r="D19" s="234">
        <v>10</v>
      </c>
    </row>
    <row r="20" spans="1:4" ht="21" customHeight="1">
      <c r="A20" s="192" t="s">
        <v>108</v>
      </c>
      <c r="B20" s="188" t="s">
        <v>172</v>
      </c>
      <c r="C20" s="188" t="s">
        <v>290</v>
      </c>
      <c r="D20" s="234">
        <v>4432.6</v>
      </c>
    </row>
    <row r="21" spans="1:4" ht="30.75" customHeight="1">
      <c r="A21" s="192" t="s">
        <v>3</v>
      </c>
      <c r="B21" s="188" t="s">
        <v>172</v>
      </c>
      <c r="C21" s="188" t="s">
        <v>173</v>
      </c>
      <c r="D21" s="234">
        <v>1300</v>
      </c>
    </row>
    <row r="22" spans="1:4" ht="31.5">
      <c r="A22" s="191" t="s">
        <v>373</v>
      </c>
      <c r="B22" s="190" t="s">
        <v>176</v>
      </c>
      <c r="C22" s="190" t="s">
        <v>690</v>
      </c>
      <c r="D22" s="233">
        <f>D23+D24+D25+D26</f>
        <v>9050.099999999999</v>
      </c>
    </row>
    <row r="23" spans="1:4" ht="15.75">
      <c r="A23" s="192" t="s">
        <v>4</v>
      </c>
      <c r="B23" s="188" t="s">
        <v>176</v>
      </c>
      <c r="C23" s="188" t="s">
        <v>149</v>
      </c>
      <c r="D23" s="234">
        <v>1571.7</v>
      </c>
    </row>
    <row r="24" spans="1:4" ht="15.75">
      <c r="A24" s="192" t="s">
        <v>5</v>
      </c>
      <c r="B24" s="188" t="s">
        <v>176</v>
      </c>
      <c r="C24" s="188" t="s">
        <v>181</v>
      </c>
      <c r="D24" s="234">
        <v>1474</v>
      </c>
    </row>
    <row r="25" spans="1:4" ht="15.75">
      <c r="A25" s="192" t="s">
        <v>6</v>
      </c>
      <c r="B25" s="188" t="s">
        <v>176</v>
      </c>
      <c r="C25" s="188" t="s">
        <v>150</v>
      </c>
      <c r="D25" s="234">
        <v>5904.4</v>
      </c>
    </row>
    <row r="26" spans="1:4" ht="31.5">
      <c r="A26" s="192" t="s">
        <v>110</v>
      </c>
      <c r="B26" s="188" t="s">
        <v>176</v>
      </c>
      <c r="C26" s="188" t="s">
        <v>176</v>
      </c>
      <c r="D26" s="234">
        <v>100</v>
      </c>
    </row>
    <row r="27" spans="1:4" ht="15.75">
      <c r="A27" s="191" t="s">
        <v>376</v>
      </c>
      <c r="B27" s="190" t="s">
        <v>217</v>
      </c>
      <c r="C27" s="190" t="s">
        <v>690</v>
      </c>
      <c r="D27" s="233">
        <f>D28</f>
        <v>182</v>
      </c>
    </row>
    <row r="28" spans="1:4" ht="15.75">
      <c r="A28" s="192" t="s">
        <v>738</v>
      </c>
      <c r="B28" s="188" t="s">
        <v>217</v>
      </c>
      <c r="C28" s="188" t="s">
        <v>217</v>
      </c>
      <c r="D28" s="234">
        <v>182</v>
      </c>
    </row>
    <row r="29" spans="1:4" ht="18.75" customHeight="1">
      <c r="A29" s="191" t="s">
        <v>381</v>
      </c>
      <c r="B29" s="190" t="s">
        <v>262</v>
      </c>
      <c r="C29" s="190" t="s">
        <v>690</v>
      </c>
      <c r="D29" s="233">
        <f>D30</f>
        <v>40965.5</v>
      </c>
    </row>
    <row r="30" spans="1:4" ht="15.75">
      <c r="A30" s="192" t="s">
        <v>7</v>
      </c>
      <c r="B30" s="188" t="s">
        <v>262</v>
      </c>
      <c r="C30" s="188" t="s">
        <v>149</v>
      </c>
      <c r="D30" s="234">
        <v>40965.5</v>
      </c>
    </row>
    <row r="31" spans="1:4" ht="15.75">
      <c r="A31" s="191" t="s">
        <v>377</v>
      </c>
      <c r="B31" s="190" t="s">
        <v>255</v>
      </c>
      <c r="C31" s="190" t="s">
        <v>690</v>
      </c>
      <c r="D31" s="233">
        <f>D33+D32</f>
        <v>191</v>
      </c>
    </row>
    <row r="32" spans="1:4" ht="15.75">
      <c r="A32" s="133" t="s">
        <v>882</v>
      </c>
      <c r="B32" s="35" t="s">
        <v>255</v>
      </c>
      <c r="C32" s="35" t="s">
        <v>149</v>
      </c>
      <c r="D32" s="234">
        <v>115</v>
      </c>
    </row>
    <row r="33" spans="1:4" ht="15.75">
      <c r="A33" s="192" t="s">
        <v>8</v>
      </c>
      <c r="B33" s="188" t="s">
        <v>255</v>
      </c>
      <c r="C33" s="188" t="s">
        <v>150</v>
      </c>
      <c r="D33" s="234">
        <v>76</v>
      </c>
    </row>
    <row r="34" spans="1:4" ht="15.75" customHeight="1">
      <c r="A34" s="191" t="s">
        <v>382</v>
      </c>
      <c r="B34" s="190" t="s">
        <v>208</v>
      </c>
      <c r="C34" s="190" t="s">
        <v>690</v>
      </c>
      <c r="D34" s="233">
        <f>D35</f>
        <v>325</v>
      </c>
    </row>
    <row r="35" spans="1:4" ht="31.5">
      <c r="A35" s="192" t="s">
        <v>31</v>
      </c>
      <c r="B35" s="188" t="s">
        <v>208</v>
      </c>
      <c r="C35" s="188" t="s">
        <v>176</v>
      </c>
      <c r="D35" s="234">
        <v>325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34"/>
    </sheetView>
  </sheetViews>
  <sheetFormatPr defaultColWidth="9.00390625" defaultRowHeight="12.75"/>
  <cols>
    <col min="1" max="1" width="46.25390625" style="0" customWidth="1"/>
    <col min="2" max="2" width="6.125" style="0" customWidth="1"/>
    <col min="3" max="3" width="6.625" style="0" customWidth="1"/>
    <col min="4" max="4" width="11.875" style="0" customWidth="1"/>
    <col min="5" max="5" width="12.25390625" style="0" customWidth="1"/>
  </cols>
  <sheetData>
    <row r="1" spans="1:5" ht="15.75">
      <c r="A1" s="240" t="s">
        <v>82</v>
      </c>
      <c r="B1" s="240"/>
      <c r="C1" s="240"/>
      <c r="D1" s="240"/>
      <c r="E1" s="240"/>
    </row>
    <row r="2" spans="1:5" ht="15.75">
      <c r="A2" s="240" t="s">
        <v>20</v>
      </c>
      <c r="B2" s="240"/>
      <c r="C2" s="240"/>
      <c r="D2" s="240"/>
      <c r="E2" s="240"/>
    </row>
    <row r="3" spans="1:5" ht="15.75">
      <c r="A3" s="240" t="s">
        <v>21</v>
      </c>
      <c r="B3" s="240"/>
      <c r="C3" s="240"/>
      <c r="D3" s="240"/>
      <c r="E3" s="240"/>
    </row>
    <row r="4" spans="1:5" ht="15.75">
      <c r="A4" s="240" t="s">
        <v>433</v>
      </c>
      <c r="B4" s="240"/>
      <c r="C4" s="240"/>
      <c r="D4" s="240"/>
      <c r="E4" s="240"/>
    </row>
    <row r="5" spans="1:5" ht="94.5" customHeight="1">
      <c r="A5" s="260" t="s">
        <v>804</v>
      </c>
      <c r="B5" s="260"/>
      <c r="C5" s="260"/>
      <c r="D5" s="260"/>
      <c r="E5" s="260"/>
    </row>
    <row r="6" spans="1:4" ht="15.75">
      <c r="A6" s="185"/>
      <c r="B6" s="185"/>
      <c r="C6" s="185"/>
      <c r="D6" s="185"/>
    </row>
    <row r="7" spans="1:5" ht="68.25" customHeight="1">
      <c r="A7" s="186" t="s">
        <v>34</v>
      </c>
      <c r="B7" s="32" t="s">
        <v>143</v>
      </c>
      <c r="C7" s="32" t="s">
        <v>144</v>
      </c>
      <c r="D7" s="187" t="s">
        <v>805</v>
      </c>
      <c r="E7" s="187" t="s">
        <v>806</v>
      </c>
    </row>
    <row r="8" spans="1:5" ht="18" customHeight="1">
      <c r="A8" s="189" t="s">
        <v>736</v>
      </c>
      <c r="B8" s="190"/>
      <c r="C8" s="190"/>
      <c r="D8" s="235">
        <f>D9+D16+D18+D22+D26+D28+D30+D33+D14</f>
        <v>94868.5</v>
      </c>
      <c r="E8" s="235">
        <f>E9+E16+E18+E22+E26+E28+E30+E33+E14</f>
        <v>98830.20000000001</v>
      </c>
    </row>
    <row r="9" spans="1:5" ht="24" customHeight="1">
      <c r="A9" s="191" t="s">
        <v>356</v>
      </c>
      <c r="B9" s="190" t="s">
        <v>149</v>
      </c>
      <c r="C9" s="190" t="s">
        <v>690</v>
      </c>
      <c r="D9" s="235">
        <f>D10+D11+D12+D13</f>
        <v>35157.3</v>
      </c>
      <c r="E9" s="235">
        <f>E10+E11+E12+E13</f>
        <v>36848.100000000006</v>
      </c>
    </row>
    <row r="10" spans="1:5" ht="68.25" customHeight="1">
      <c r="A10" s="192" t="s">
        <v>1</v>
      </c>
      <c r="B10" s="188" t="s">
        <v>149</v>
      </c>
      <c r="C10" s="188" t="s">
        <v>150</v>
      </c>
      <c r="D10" s="167">
        <v>2902.7</v>
      </c>
      <c r="E10" s="167">
        <v>3040.2</v>
      </c>
    </row>
    <row r="11" spans="1:5" ht="79.5" customHeight="1">
      <c r="A11" s="192" t="s">
        <v>313</v>
      </c>
      <c r="B11" s="188" t="s">
        <v>149</v>
      </c>
      <c r="C11" s="188" t="s">
        <v>172</v>
      </c>
      <c r="D11" s="167">
        <v>16407</v>
      </c>
      <c r="E11" s="167">
        <v>17312.9</v>
      </c>
    </row>
    <row r="12" spans="1:5" ht="21" customHeight="1">
      <c r="A12" s="192" t="s">
        <v>25</v>
      </c>
      <c r="B12" s="188" t="s">
        <v>149</v>
      </c>
      <c r="C12" s="188" t="s">
        <v>208</v>
      </c>
      <c r="D12" s="167">
        <v>550</v>
      </c>
      <c r="E12" s="167">
        <v>600</v>
      </c>
    </row>
    <row r="13" spans="1:5" ht="20.25" customHeight="1">
      <c r="A13" s="192" t="s">
        <v>2</v>
      </c>
      <c r="B13" s="188" t="s">
        <v>149</v>
      </c>
      <c r="C13" s="188" t="s">
        <v>193</v>
      </c>
      <c r="D13" s="167">
        <v>15297.6</v>
      </c>
      <c r="E13" s="167">
        <v>15895</v>
      </c>
    </row>
    <row r="14" spans="1:5" ht="20.25" customHeight="1">
      <c r="A14" s="141" t="s">
        <v>370</v>
      </c>
      <c r="B14" s="39" t="s">
        <v>181</v>
      </c>
      <c r="C14" s="39" t="s">
        <v>690</v>
      </c>
      <c r="D14" s="233">
        <f>D15</f>
        <v>448.3</v>
      </c>
      <c r="E14" s="233">
        <f>E15</f>
        <v>0</v>
      </c>
    </row>
    <row r="15" spans="1:5" ht="20.25" customHeight="1">
      <c r="A15" s="69" t="s">
        <v>112</v>
      </c>
      <c r="B15" s="188" t="s">
        <v>181</v>
      </c>
      <c r="C15" s="188" t="s">
        <v>150</v>
      </c>
      <c r="D15" s="234">
        <v>448.3</v>
      </c>
      <c r="E15" s="234">
        <v>0</v>
      </c>
    </row>
    <row r="16" spans="1:5" ht="50.25" customHeight="1">
      <c r="A16" s="191" t="s">
        <v>371</v>
      </c>
      <c r="B16" s="190" t="s">
        <v>150</v>
      </c>
      <c r="C16" s="190" t="s">
        <v>690</v>
      </c>
      <c r="D16" s="235">
        <f>D17</f>
        <v>631</v>
      </c>
      <c r="E16" s="235">
        <f>E17</f>
        <v>676</v>
      </c>
    </row>
    <row r="17" spans="1:5" ht="69" customHeight="1">
      <c r="A17" s="192" t="s">
        <v>737</v>
      </c>
      <c r="B17" s="188" t="s">
        <v>150</v>
      </c>
      <c r="C17" s="188" t="s">
        <v>290</v>
      </c>
      <c r="D17" s="167">
        <v>631</v>
      </c>
      <c r="E17" s="167">
        <v>676</v>
      </c>
    </row>
    <row r="18" spans="1:5" ht="22.5" customHeight="1">
      <c r="A18" s="191" t="s">
        <v>372</v>
      </c>
      <c r="B18" s="190" t="s">
        <v>172</v>
      </c>
      <c r="C18" s="190" t="s">
        <v>690</v>
      </c>
      <c r="D18" s="235">
        <f>D19+D20+D21</f>
        <v>5745</v>
      </c>
      <c r="E18" s="235">
        <f>E19+E20+E21</f>
        <v>6890</v>
      </c>
    </row>
    <row r="19" spans="1:5" ht="18.75" customHeight="1">
      <c r="A19" s="192" t="s">
        <v>27</v>
      </c>
      <c r="B19" s="188" t="s">
        <v>172</v>
      </c>
      <c r="C19" s="188" t="s">
        <v>181</v>
      </c>
      <c r="D19" s="167">
        <v>10</v>
      </c>
      <c r="E19" s="167">
        <v>10</v>
      </c>
    </row>
    <row r="20" spans="1:5" ht="20.25" customHeight="1">
      <c r="A20" s="192" t="s">
        <v>108</v>
      </c>
      <c r="B20" s="188" t="s">
        <v>172</v>
      </c>
      <c r="C20" s="188" t="s">
        <v>290</v>
      </c>
      <c r="D20" s="167">
        <v>4935</v>
      </c>
      <c r="E20" s="167">
        <v>5980</v>
      </c>
    </row>
    <row r="21" spans="1:5" ht="36.75" customHeight="1">
      <c r="A21" s="192" t="s">
        <v>3</v>
      </c>
      <c r="B21" s="188" t="s">
        <v>172</v>
      </c>
      <c r="C21" s="188" t="s">
        <v>173</v>
      </c>
      <c r="D21" s="167">
        <v>800</v>
      </c>
      <c r="E21" s="167">
        <v>900</v>
      </c>
    </row>
    <row r="22" spans="1:5" ht="36" customHeight="1">
      <c r="A22" s="191" t="s">
        <v>373</v>
      </c>
      <c r="B22" s="190" t="s">
        <v>176</v>
      </c>
      <c r="C22" s="190" t="s">
        <v>690</v>
      </c>
      <c r="D22" s="235">
        <f>D23+D24+D25</f>
        <v>13630.2</v>
      </c>
      <c r="E22" s="235">
        <f>E23+E24+E25</f>
        <v>24346</v>
      </c>
    </row>
    <row r="23" spans="1:5" ht="21.75" customHeight="1">
      <c r="A23" s="192" t="s">
        <v>4</v>
      </c>
      <c r="B23" s="188" t="s">
        <v>176</v>
      </c>
      <c r="C23" s="188" t="s">
        <v>149</v>
      </c>
      <c r="D23" s="167">
        <v>2608</v>
      </c>
      <c r="E23" s="167">
        <v>7282.3</v>
      </c>
    </row>
    <row r="24" spans="1:5" ht="20.25" customHeight="1">
      <c r="A24" s="192" t="s">
        <v>5</v>
      </c>
      <c r="B24" s="188" t="s">
        <v>176</v>
      </c>
      <c r="C24" s="188" t="s">
        <v>181</v>
      </c>
      <c r="D24" s="167">
        <v>4250</v>
      </c>
      <c r="E24" s="167">
        <v>7163.6</v>
      </c>
    </row>
    <row r="25" spans="1:5" ht="19.5" customHeight="1">
      <c r="A25" s="192" t="s">
        <v>6</v>
      </c>
      <c r="B25" s="188" t="s">
        <v>176</v>
      </c>
      <c r="C25" s="188" t="s">
        <v>150</v>
      </c>
      <c r="D25" s="167">
        <v>6772.2</v>
      </c>
      <c r="E25" s="167">
        <v>9900.1</v>
      </c>
    </row>
    <row r="26" spans="1:5" ht="18" customHeight="1">
      <c r="A26" s="191" t="s">
        <v>376</v>
      </c>
      <c r="B26" s="190" t="s">
        <v>217</v>
      </c>
      <c r="C26" s="190" t="s">
        <v>690</v>
      </c>
      <c r="D26" s="235">
        <f>D27</f>
        <v>192</v>
      </c>
      <c r="E26" s="235">
        <f>E27</f>
        <v>202</v>
      </c>
    </row>
    <row r="27" spans="1:5" ht="17.25" customHeight="1">
      <c r="A27" s="192" t="s">
        <v>738</v>
      </c>
      <c r="B27" s="188" t="s">
        <v>217</v>
      </c>
      <c r="C27" s="188" t="s">
        <v>217</v>
      </c>
      <c r="D27" s="167">
        <v>192</v>
      </c>
      <c r="E27" s="167">
        <v>202</v>
      </c>
    </row>
    <row r="28" spans="1:5" ht="18.75" customHeight="1">
      <c r="A28" s="191" t="s">
        <v>381</v>
      </c>
      <c r="B28" s="190" t="s">
        <v>262</v>
      </c>
      <c r="C28" s="190" t="s">
        <v>690</v>
      </c>
      <c r="D28" s="235">
        <f>D29</f>
        <v>38536.7</v>
      </c>
      <c r="E28" s="235">
        <f>E29</f>
        <v>29303.1</v>
      </c>
    </row>
    <row r="29" spans="1:5" ht="18.75" customHeight="1">
      <c r="A29" s="192" t="s">
        <v>7</v>
      </c>
      <c r="B29" s="188" t="s">
        <v>262</v>
      </c>
      <c r="C29" s="188" t="s">
        <v>149</v>
      </c>
      <c r="D29" s="167">
        <v>38536.7</v>
      </c>
      <c r="E29" s="167">
        <v>29303.1</v>
      </c>
    </row>
    <row r="30" spans="1:5" ht="22.5" customHeight="1">
      <c r="A30" s="191" t="s">
        <v>377</v>
      </c>
      <c r="B30" s="190" t="s">
        <v>255</v>
      </c>
      <c r="C30" s="190" t="s">
        <v>690</v>
      </c>
      <c r="D30" s="235">
        <f>D32+D31</f>
        <v>203</v>
      </c>
      <c r="E30" s="235">
        <f>E32+E31</f>
        <v>215</v>
      </c>
    </row>
    <row r="31" spans="1:5" ht="22.5" customHeight="1">
      <c r="A31" s="133" t="s">
        <v>882</v>
      </c>
      <c r="B31" s="188" t="s">
        <v>255</v>
      </c>
      <c r="C31" s="188" t="s">
        <v>149</v>
      </c>
      <c r="D31" s="167">
        <v>115</v>
      </c>
      <c r="E31" s="167">
        <v>115</v>
      </c>
    </row>
    <row r="32" spans="1:5" ht="19.5" customHeight="1">
      <c r="A32" s="192" t="s">
        <v>8</v>
      </c>
      <c r="B32" s="188" t="s">
        <v>255</v>
      </c>
      <c r="C32" s="188" t="s">
        <v>150</v>
      </c>
      <c r="D32" s="156">
        <v>88</v>
      </c>
      <c r="E32" s="156">
        <v>100</v>
      </c>
    </row>
    <row r="33" spans="1:5" ht="18.75" customHeight="1">
      <c r="A33" s="191" t="s">
        <v>382</v>
      </c>
      <c r="B33" s="190" t="s">
        <v>208</v>
      </c>
      <c r="C33" s="190" t="s">
        <v>690</v>
      </c>
      <c r="D33" s="235">
        <f>D34</f>
        <v>325</v>
      </c>
      <c r="E33" s="235">
        <f>E34</f>
        <v>350</v>
      </c>
    </row>
    <row r="34" spans="1:5" ht="31.5" customHeight="1">
      <c r="A34" s="192" t="s">
        <v>31</v>
      </c>
      <c r="B34" s="188" t="s">
        <v>208</v>
      </c>
      <c r="C34" s="188" t="s">
        <v>176</v>
      </c>
      <c r="D34" s="56">
        <v>325</v>
      </c>
      <c r="E34" s="56">
        <v>350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2"/>
  <sheetViews>
    <sheetView zoomScalePageLayoutView="0" workbookViewId="0" topLeftCell="A387">
      <selection activeCell="A9" sqref="A9"/>
    </sheetView>
  </sheetViews>
  <sheetFormatPr defaultColWidth="9.00390625" defaultRowHeight="12.75"/>
  <cols>
    <col min="1" max="1" width="81.8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1.625" style="0" customWidth="1"/>
    <col min="8" max="8" width="13.625" style="0" customWidth="1"/>
    <col min="9" max="9" width="15.25390625" style="0" customWidth="1"/>
  </cols>
  <sheetData>
    <row r="1" spans="1:9" ht="15.75">
      <c r="A1" s="240" t="s">
        <v>64</v>
      </c>
      <c r="B1" s="240"/>
      <c r="C1" s="240"/>
      <c r="D1" s="240"/>
      <c r="E1" s="240"/>
      <c r="F1" s="240"/>
      <c r="G1" s="240"/>
      <c r="H1" s="149"/>
      <c r="I1" s="4"/>
    </row>
    <row r="2" spans="1:9" ht="15.75">
      <c r="A2" s="240" t="s">
        <v>20</v>
      </c>
      <c r="B2" s="240"/>
      <c r="C2" s="240"/>
      <c r="D2" s="240"/>
      <c r="E2" s="240"/>
      <c r="F2" s="240"/>
      <c r="G2" s="240"/>
      <c r="H2" s="149"/>
      <c r="I2" s="4"/>
    </row>
    <row r="3" spans="1:9" ht="15.75">
      <c r="A3" s="240" t="s">
        <v>21</v>
      </c>
      <c r="B3" s="240"/>
      <c r="C3" s="240"/>
      <c r="D3" s="240"/>
      <c r="E3" s="240"/>
      <c r="F3" s="240"/>
      <c r="G3" s="240"/>
      <c r="H3" s="149"/>
      <c r="I3" s="4"/>
    </row>
    <row r="4" spans="1:9" ht="15.75">
      <c r="A4" s="240" t="s">
        <v>512</v>
      </c>
      <c r="B4" s="240"/>
      <c r="C4" s="240"/>
      <c r="D4" s="240"/>
      <c r="E4" s="240"/>
      <c r="F4" s="240"/>
      <c r="G4" s="240"/>
      <c r="H4" s="149"/>
      <c r="I4" s="4"/>
    </row>
    <row r="5" spans="1:9" ht="15.75">
      <c r="A5" s="3"/>
      <c r="B5" s="3"/>
      <c r="C5" s="3"/>
      <c r="D5" s="3"/>
      <c r="E5" s="3"/>
      <c r="F5" s="3"/>
      <c r="G5" s="3"/>
      <c r="H5" s="3"/>
      <c r="I5" s="4"/>
    </row>
    <row r="6" spans="1:9" ht="51.75" customHeight="1">
      <c r="A6" s="258" t="s">
        <v>807</v>
      </c>
      <c r="B6" s="258"/>
      <c r="C6" s="258"/>
      <c r="D6" s="258"/>
      <c r="E6" s="258"/>
      <c r="F6" s="258"/>
      <c r="G6" s="258"/>
      <c r="H6" s="149"/>
      <c r="I6" s="149"/>
    </row>
    <row r="7" spans="1:9" ht="12.75" customHeight="1">
      <c r="A7" s="193"/>
      <c r="B7" s="193"/>
      <c r="C7" s="193"/>
      <c r="D7" s="193"/>
      <c r="E7" s="193"/>
      <c r="F7" s="193"/>
      <c r="G7" s="193"/>
      <c r="H7" s="193"/>
      <c r="I7" s="5"/>
    </row>
    <row r="8" spans="1:10" ht="40.5" customHeight="1">
      <c r="A8" s="141" t="s">
        <v>34</v>
      </c>
      <c r="B8" s="43" t="s">
        <v>142</v>
      </c>
      <c r="C8" s="43" t="s">
        <v>143</v>
      </c>
      <c r="D8" s="43" t="s">
        <v>144</v>
      </c>
      <c r="E8" s="43" t="s">
        <v>137</v>
      </c>
      <c r="F8" s="43" t="s">
        <v>138</v>
      </c>
      <c r="G8" s="203" t="s">
        <v>380</v>
      </c>
      <c r="H8" s="181"/>
      <c r="I8" s="181"/>
      <c r="J8" s="181"/>
    </row>
    <row r="9" spans="1:10" ht="33" customHeight="1">
      <c r="A9" s="40" t="s">
        <v>892</v>
      </c>
      <c r="B9" s="44" t="s">
        <v>146</v>
      </c>
      <c r="C9" s="43"/>
      <c r="D9" s="43"/>
      <c r="E9" s="43"/>
      <c r="F9" s="43"/>
      <c r="G9" s="201">
        <f>G11</f>
        <v>4322.099999999999</v>
      </c>
      <c r="H9" s="181"/>
      <c r="I9" s="181"/>
      <c r="J9" s="181"/>
    </row>
    <row r="10" spans="1:10" ht="18" customHeight="1">
      <c r="A10" s="129" t="s">
        <v>356</v>
      </c>
      <c r="B10" s="44" t="s">
        <v>146</v>
      </c>
      <c r="C10" s="97" t="s">
        <v>149</v>
      </c>
      <c r="D10" s="97" t="s">
        <v>690</v>
      </c>
      <c r="E10" s="43"/>
      <c r="F10" s="43"/>
      <c r="G10" s="201">
        <f>G11</f>
        <v>4322.099999999999</v>
      </c>
      <c r="H10" s="181"/>
      <c r="I10" s="181"/>
      <c r="J10" s="181"/>
    </row>
    <row r="11" spans="1:10" ht="45" customHeight="1">
      <c r="A11" s="69" t="s">
        <v>1</v>
      </c>
      <c r="B11" s="47" t="s">
        <v>146</v>
      </c>
      <c r="C11" s="101" t="s">
        <v>149</v>
      </c>
      <c r="D11" s="101" t="s">
        <v>150</v>
      </c>
      <c r="E11" s="132"/>
      <c r="F11" s="131"/>
      <c r="G11" s="156">
        <f>G12+G26</f>
        <v>4322.099999999999</v>
      </c>
      <c r="H11" s="181"/>
      <c r="I11" s="181"/>
      <c r="J11" s="181"/>
    </row>
    <row r="12" spans="1:10" ht="20.25" customHeight="1">
      <c r="A12" s="133" t="s">
        <v>23</v>
      </c>
      <c r="B12" s="47" t="s">
        <v>146</v>
      </c>
      <c r="C12" s="101" t="s">
        <v>149</v>
      </c>
      <c r="D12" s="101" t="s">
        <v>150</v>
      </c>
      <c r="E12" s="78" t="s">
        <v>637</v>
      </c>
      <c r="F12" s="131"/>
      <c r="G12" s="156">
        <f>G13+G20</f>
        <v>4265.9</v>
      </c>
      <c r="H12" s="181"/>
      <c r="I12" s="181"/>
      <c r="J12" s="181"/>
    </row>
    <row r="13" spans="1:10" ht="31.5">
      <c r="A13" s="69" t="s">
        <v>148</v>
      </c>
      <c r="B13" s="47" t="s">
        <v>146</v>
      </c>
      <c r="C13" s="101" t="s">
        <v>149</v>
      </c>
      <c r="D13" s="101" t="s">
        <v>150</v>
      </c>
      <c r="E13" s="78" t="s">
        <v>638</v>
      </c>
      <c r="F13" s="131"/>
      <c r="G13" s="156">
        <f>G15+G17</f>
        <v>3666.4</v>
      </c>
      <c r="H13" s="181"/>
      <c r="I13" s="181"/>
      <c r="J13" s="181"/>
    </row>
    <row r="14" spans="1:10" ht="15.75">
      <c r="A14" s="46" t="s">
        <v>164</v>
      </c>
      <c r="B14" s="47" t="s">
        <v>146</v>
      </c>
      <c r="C14" s="101" t="s">
        <v>149</v>
      </c>
      <c r="D14" s="101" t="s">
        <v>150</v>
      </c>
      <c r="E14" s="100" t="s">
        <v>639</v>
      </c>
      <c r="F14" s="131"/>
      <c r="G14" s="156">
        <f>G15</f>
        <v>2106.4</v>
      </c>
      <c r="H14" s="181"/>
      <c r="I14" s="181"/>
      <c r="J14" s="181"/>
    </row>
    <row r="15" spans="1:10" ht="45.75" customHeight="1">
      <c r="A15" s="69" t="s">
        <v>151</v>
      </c>
      <c r="B15" s="47" t="s">
        <v>146</v>
      </c>
      <c r="C15" s="101" t="s">
        <v>149</v>
      </c>
      <c r="D15" s="101" t="s">
        <v>150</v>
      </c>
      <c r="E15" s="78" t="s">
        <v>640</v>
      </c>
      <c r="F15" s="131"/>
      <c r="G15" s="156">
        <f>G16</f>
        <v>2106.4</v>
      </c>
      <c r="H15" s="181"/>
      <c r="I15" s="181"/>
      <c r="J15" s="181"/>
    </row>
    <row r="16" spans="1:10" ht="47.25">
      <c r="A16" s="230" t="s">
        <v>851</v>
      </c>
      <c r="B16" s="47" t="s">
        <v>146</v>
      </c>
      <c r="C16" s="101" t="s">
        <v>149</v>
      </c>
      <c r="D16" s="101" t="s">
        <v>150</v>
      </c>
      <c r="E16" s="78" t="s">
        <v>640</v>
      </c>
      <c r="F16" s="131" t="s">
        <v>852</v>
      </c>
      <c r="G16" s="156">
        <v>2106.4</v>
      </c>
      <c r="H16" s="181"/>
      <c r="I16" s="181"/>
      <c r="J16" s="181"/>
    </row>
    <row r="17" spans="1:10" ht="47.25">
      <c r="A17" s="133" t="s">
        <v>153</v>
      </c>
      <c r="B17" s="47" t="s">
        <v>146</v>
      </c>
      <c r="C17" s="101" t="s">
        <v>149</v>
      </c>
      <c r="D17" s="101" t="s">
        <v>150</v>
      </c>
      <c r="E17" s="78" t="s">
        <v>641</v>
      </c>
      <c r="F17" s="131"/>
      <c r="G17" s="156">
        <f>G18+G19</f>
        <v>1560</v>
      </c>
      <c r="H17" s="181"/>
      <c r="I17" s="181"/>
      <c r="J17" s="181"/>
    </row>
    <row r="18" spans="2:10" ht="15.75" hidden="1">
      <c r="B18" s="47" t="s">
        <v>146</v>
      </c>
      <c r="C18" s="101" t="s">
        <v>149</v>
      </c>
      <c r="D18" s="101" t="s">
        <v>150</v>
      </c>
      <c r="E18" s="78" t="s">
        <v>641</v>
      </c>
      <c r="F18" s="131" t="s">
        <v>852</v>
      </c>
      <c r="G18" s="156">
        <v>0</v>
      </c>
      <c r="H18" s="181"/>
      <c r="I18" s="181"/>
      <c r="J18" s="181"/>
    </row>
    <row r="19" spans="1:10" ht="47.25">
      <c r="A19" s="230" t="s">
        <v>851</v>
      </c>
      <c r="B19" s="47" t="s">
        <v>146</v>
      </c>
      <c r="C19" s="101" t="s">
        <v>149</v>
      </c>
      <c r="D19" s="101" t="s">
        <v>150</v>
      </c>
      <c r="E19" s="78" t="s">
        <v>641</v>
      </c>
      <c r="F19" s="131" t="s">
        <v>852</v>
      </c>
      <c r="G19" s="156">
        <v>1560</v>
      </c>
      <c r="H19" s="181"/>
      <c r="I19" s="181"/>
      <c r="J19" s="181"/>
    </row>
    <row r="20" spans="1:10" ht="31.5">
      <c r="A20" s="133" t="s">
        <v>155</v>
      </c>
      <c r="B20" s="47" t="s">
        <v>146</v>
      </c>
      <c r="C20" s="101" t="s">
        <v>149</v>
      </c>
      <c r="D20" s="101" t="s">
        <v>150</v>
      </c>
      <c r="E20" s="78" t="s">
        <v>669</v>
      </c>
      <c r="F20" s="131"/>
      <c r="G20" s="156">
        <f>G22</f>
        <v>599.5</v>
      </c>
      <c r="H20" s="181"/>
      <c r="I20" s="181"/>
      <c r="J20" s="181"/>
    </row>
    <row r="21" spans="1:10" ht="15.75">
      <c r="A21" s="46" t="s">
        <v>164</v>
      </c>
      <c r="B21" s="47" t="s">
        <v>146</v>
      </c>
      <c r="C21" s="101" t="s">
        <v>149</v>
      </c>
      <c r="D21" s="101" t="s">
        <v>150</v>
      </c>
      <c r="E21" s="100" t="s">
        <v>645</v>
      </c>
      <c r="F21" s="131"/>
      <c r="G21" s="156">
        <f>G22</f>
        <v>599.5</v>
      </c>
      <c r="H21" s="181"/>
      <c r="I21" s="181"/>
      <c r="J21" s="181"/>
    </row>
    <row r="22" spans="1:10" ht="53.25" customHeight="1">
      <c r="A22" s="133" t="s">
        <v>157</v>
      </c>
      <c r="B22" s="47" t="s">
        <v>146</v>
      </c>
      <c r="C22" s="101" t="s">
        <v>149</v>
      </c>
      <c r="D22" s="101" t="s">
        <v>150</v>
      </c>
      <c r="E22" s="78" t="s">
        <v>647</v>
      </c>
      <c r="F22" s="131"/>
      <c r="G22" s="156">
        <f>G24++G25+G23</f>
        <v>599.5</v>
      </c>
      <c r="H22" s="181"/>
      <c r="I22" s="181"/>
      <c r="J22" s="181"/>
    </row>
    <row r="23" spans="1:7" ht="20.25" customHeight="1" hidden="1">
      <c r="A23" s="69" t="s">
        <v>696</v>
      </c>
      <c r="B23" s="47" t="s">
        <v>146</v>
      </c>
      <c r="C23" s="101" t="s">
        <v>149</v>
      </c>
      <c r="D23" s="101" t="s">
        <v>150</v>
      </c>
      <c r="E23" s="78" t="s">
        <v>640</v>
      </c>
      <c r="F23" s="131" t="s">
        <v>695</v>
      </c>
      <c r="G23" s="156">
        <v>0</v>
      </c>
    </row>
    <row r="24" spans="1:7" ht="36" customHeight="1">
      <c r="A24" s="230" t="s">
        <v>850</v>
      </c>
      <c r="B24" s="47" t="s">
        <v>146</v>
      </c>
      <c r="C24" s="101" t="s">
        <v>149</v>
      </c>
      <c r="D24" s="101" t="s">
        <v>150</v>
      </c>
      <c r="E24" s="78" t="s">
        <v>647</v>
      </c>
      <c r="F24" s="131" t="s">
        <v>853</v>
      </c>
      <c r="G24" s="156">
        <v>589.5</v>
      </c>
    </row>
    <row r="25" spans="1:7" ht="20.25" customHeight="1">
      <c r="A25" s="230" t="s">
        <v>858</v>
      </c>
      <c r="B25" s="47" t="s">
        <v>146</v>
      </c>
      <c r="C25" s="101" t="s">
        <v>149</v>
      </c>
      <c r="D25" s="101" t="s">
        <v>150</v>
      </c>
      <c r="E25" s="78" t="s">
        <v>647</v>
      </c>
      <c r="F25" s="131" t="s">
        <v>855</v>
      </c>
      <c r="G25" s="156">
        <v>10</v>
      </c>
    </row>
    <row r="26" spans="1:7" ht="49.5" customHeight="1">
      <c r="A26" s="133" t="s">
        <v>162</v>
      </c>
      <c r="B26" s="47" t="s">
        <v>146</v>
      </c>
      <c r="C26" s="101" t="s">
        <v>149</v>
      </c>
      <c r="D26" s="101" t="s">
        <v>150</v>
      </c>
      <c r="E26" s="78" t="s">
        <v>652</v>
      </c>
      <c r="F26" s="131"/>
      <c r="G26" s="156">
        <f>G27</f>
        <v>56.2</v>
      </c>
    </row>
    <row r="27" spans="1:7" ht="19.5" customHeight="1">
      <c r="A27" s="133" t="s">
        <v>164</v>
      </c>
      <c r="B27" s="47" t="s">
        <v>146</v>
      </c>
      <c r="C27" s="101" t="s">
        <v>149</v>
      </c>
      <c r="D27" s="101" t="s">
        <v>150</v>
      </c>
      <c r="E27" s="78" t="s">
        <v>651</v>
      </c>
      <c r="F27" s="131"/>
      <c r="G27" s="156">
        <f>G29</f>
        <v>56.2</v>
      </c>
    </row>
    <row r="28" spans="1:7" ht="20.25" customHeight="1">
      <c r="A28" s="133" t="s">
        <v>164</v>
      </c>
      <c r="B28" s="47" t="s">
        <v>146</v>
      </c>
      <c r="C28" s="101" t="s">
        <v>149</v>
      </c>
      <c r="D28" s="101" t="s">
        <v>150</v>
      </c>
      <c r="E28" s="100" t="s">
        <v>650</v>
      </c>
      <c r="F28" s="131"/>
      <c r="G28" s="156">
        <f>G29</f>
        <v>56.2</v>
      </c>
    </row>
    <row r="29" spans="1:7" ht="93.75" customHeight="1">
      <c r="A29" s="135" t="s">
        <v>166</v>
      </c>
      <c r="B29" s="47" t="s">
        <v>146</v>
      </c>
      <c r="C29" s="101" t="s">
        <v>149</v>
      </c>
      <c r="D29" s="101" t="s">
        <v>150</v>
      </c>
      <c r="E29" s="78" t="s">
        <v>665</v>
      </c>
      <c r="F29" s="131"/>
      <c r="G29" s="156">
        <f>G30</f>
        <v>56.2</v>
      </c>
    </row>
    <row r="30" spans="1:7" ht="15.75" customHeight="1">
      <c r="A30" s="230" t="s">
        <v>860</v>
      </c>
      <c r="B30" s="47" t="s">
        <v>146</v>
      </c>
      <c r="C30" s="101" t="s">
        <v>149</v>
      </c>
      <c r="D30" s="101" t="s">
        <v>150</v>
      </c>
      <c r="E30" s="78" t="s">
        <v>665</v>
      </c>
      <c r="F30" s="131" t="s">
        <v>856</v>
      </c>
      <c r="G30" s="156">
        <v>56.2</v>
      </c>
    </row>
    <row r="31" spans="1:7" ht="30.75" customHeight="1">
      <c r="A31" s="40" t="s">
        <v>168</v>
      </c>
      <c r="B31" s="44" t="s">
        <v>29</v>
      </c>
      <c r="C31" s="69"/>
      <c r="D31" s="131"/>
      <c r="E31" s="78"/>
      <c r="F31" s="131"/>
      <c r="G31" s="227">
        <f>G32+G121+G129+G152+G192+G260+G308+G367+G381</f>
        <v>94255.6</v>
      </c>
    </row>
    <row r="32" spans="1:7" ht="18.75" customHeight="1">
      <c r="A32" s="129" t="s">
        <v>356</v>
      </c>
      <c r="B32" s="44" t="s">
        <v>29</v>
      </c>
      <c r="C32" s="97" t="s">
        <v>149</v>
      </c>
      <c r="D32" s="97" t="s">
        <v>690</v>
      </c>
      <c r="E32" s="116"/>
      <c r="F32" s="130"/>
      <c r="G32" s="227">
        <f>G33+G57+G63</f>
        <v>30378.3</v>
      </c>
    </row>
    <row r="33" spans="1:7" ht="47.25">
      <c r="A33" s="69" t="s">
        <v>362</v>
      </c>
      <c r="B33" s="47" t="s">
        <v>29</v>
      </c>
      <c r="C33" s="101" t="s">
        <v>149</v>
      </c>
      <c r="D33" s="101" t="s">
        <v>172</v>
      </c>
      <c r="E33" s="131"/>
      <c r="F33" s="131"/>
      <c r="G33" s="156">
        <f>G34</f>
        <v>14975.199999999999</v>
      </c>
    </row>
    <row r="34" spans="1:7" ht="18.75" customHeight="1">
      <c r="A34" s="69" t="s">
        <v>23</v>
      </c>
      <c r="B34" s="47" t="s">
        <v>29</v>
      </c>
      <c r="C34" s="101" t="s">
        <v>149</v>
      </c>
      <c r="D34" s="101" t="s">
        <v>172</v>
      </c>
      <c r="E34" s="78" t="s">
        <v>637</v>
      </c>
      <c r="F34" s="131"/>
      <c r="G34" s="156">
        <f>G35+G39+G47</f>
        <v>14975.199999999999</v>
      </c>
    </row>
    <row r="35" spans="1:7" ht="32.25" customHeight="1">
      <c r="A35" s="133" t="s">
        <v>311</v>
      </c>
      <c r="B35" s="47" t="s">
        <v>29</v>
      </c>
      <c r="C35" s="101" t="s">
        <v>149</v>
      </c>
      <c r="D35" s="101" t="s">
        <v>172</v>
      </c>
      <c r="E35" s="78" t="s">
        <v>643</v>
      </c>
      <c r="F35" s="131"/>
      <c r="G35" s="156">
        <f>G37</f>
        <v>1693.4</v>
      </c>
    </row>
    <row r="36" spans="1:7" ht="17.25" customHeight="1">
      <c r="A36" s="46" t="s">
        <v>164</v>
      </c>
      <c r="B36" s="47" t="s">
        <v>29</v>
      </c>
      <c r="C36" s="101" t="s">
        <v>149</v>
      </c>
      <c r="D36" s="101" t="s">
        <v>172</v>
      </c>
      <c r="E36" s="78" t="s">
        <v>642</v>
      </c>
      <c r="F36" s="131"/>
      <c r="G36" s="156">
        <f>G37</f>
        <v>1693.4</v>
      </c>
    </row>
    <row r="37" spans="1:7" ht="45.75" customHeight="1">
      <c r="A37" s="69" t="s">
        <v>314</v>
      </c>
      <c r="B37" s="47" t="s">
        <v>29</v>
      </c>
      <c r="C37" s="101" t="s">
        <v>149</v>
      </c>
      <c r="D37" s="101" t="s">
        <v>172</v>
      </c>
      <c r="E37" s="78" t="s">
        <v>644</v>
      </c>
      <c r="F37" s="131"/>
      <c r="G37" s="156">
        <f>G38</f>
        <v>1693.4</v>
      </c>
    </row>
    <row r="38" spans="1:7" ht="47.25">
      <c r="A38" s="230" t="s">
        <v>851</v>
      </c>
      <c r="B38" s="47" t="s">
        <v>29</v>
      </c>
      <c r="C38" s="101" t="s">
        <v>149</v>
      </c>
      <c r="D38" s="101" t="s">
        <v>172</v>
      </c>
      <c r="E38" s="78" t="s">
        <v>644</v>
      </c>
      <c r="F38" s="131" t="s">
        <v>852</v>
      </c>
      <c r="G38" s="156">
        <v>1693.4</v>
      </c>
    </row>
    <row r="39" spans="1:7" ht="31.5">
      <c r="A39" s="69" t="s">
        <v>155</v>
      </c>
      <c r="B39" s="47" t="s">
        <v>29</v>
      </c>
      <c r="C39" s="101" t="s">
        <v>149</v>
      </c>
      <c r="D39" s="101" t="s">
        <v>172</v>
      </c>
      <c r="E39" s="78" t="s">
        <v>669</v>
      </c>
      <c r="F39" s="131"/>
      <c r="G39" s="156">
        <f>G41+G43</f>
        <v>13281.8</v>
      </c>
    </row>
    <row r="40" spans="1:7" ht="15.75">
      <c r="A40" s="46" t="s">
        <v>164</v>
      </c>
      <c r="B40" s="47" t="s">
        <v>29</v>
      </c>
      <c r="C40" s="101" t="s">
        <v>149</v>
      </c>
      <c r="D40" s="101" t="s">
        <v>172</v>
      </c>
      <c r="E40" s="78" t="s">
        <v>645</v>
      </c>
      <c r="F40" s="131"/>
      <c r="G40" s="156">
        <f>G41</f>
        <v>10978.5</v>
      </c>
    </row>
    <row r="41" spans="1:7" ht="49.5" customHeight="1">
      <c r="A41" s="133" t="s">
        <v>316</v>
      </c>
      <c r="B41" s="47" t="s">
        <v>29</v>
      </c>
      <c r="C41" s="101" t="s">
        <v>149</v>
      </c>
      <c r="D41" s="101" t="s">
        <v>172</v>
      </c>
      <c r="E41" s="78" t="s">
        <v>646</v>
      </c>
      <c r="F41" s="131"/>
      <c r="G41" s="156">
        <f>G42</f>
        <v>10978.5</v>
      </c>
    </row>
    <row r="42" spans="1:7" ht="47.25">
      <c r="A42" s="230" t="s">
        <v>851</v>
      </c>
      <c r="B42" s="47" t="s">
        <v>29</v>
      </c>
      <c r="C42" s="101" t="s">
        <v>149</v>
      </c>
      <c r="D42" s="101" t="s">
        <v>172</v>
      </c>
      <c r="E42" s="78" t="s">
        <v>646</v>
      </c>
      <c r="F42" s="131" t="s">
        <v>852</v>
      </c>
      <c r="G42" s="156">
        <v>10978.5</v>
      </c>
    </row>
    <row r="43" spans="1:7" ht="47.25">
      <c r="A43" s="133" t="s">
        <v>157</v>
      </c>
      <c r="B43" s="47" t="s">
        <v>29</v>
      </c>
      <c r="C43" s="101" t="s">
        <v>149</v>
      </c>
      <c r="D43" s="101" t="s">
        <v>172</v>
      </c>
      <c r="E43" s="78" t="s">
        <v>647</v>
      </c>
      <c r="F43" s="131"/>
      <c r="G43" s="156">
        <f>G44+G45+G46</f>
        <v>2303.3</v>
      </c>
    </row>
    <row r="44" spans="1:7" ht="47.25">
      <c r="A44" s="230" t="s">
        <v>851</v>
      </c>
      <c r="B44" s="47" t="s">
        <v>29</v>
      </c>
      <c r="C44" s="101" t="s">
        <v>149</v>
      </c>
      <c r="D44" s="101" t="s">
        <v>172</v>
      </c>
      <c r="E44" s="78" t="s">
        <v>647</v>
      </c>
      <c r="F44" s="131" t="s">
        <v>852</v>
      </c>
      <c r="G44" s="156">
        <v>119.8</v>
      </c>
    </row>
    <row r="45" spans="1:7" ht="33" customHeight="1">
      <c r="A45" s="230" t="s">
        <v>850</v>
      </c>
      <c r="B45" s="47" t="s">
        <v>29</v>
      </c>
      <c r="C45" s="101" t="s">
        <v>149</v>
      </c>
      <c r="D45" s="101" t="s">
        <v>172</v>
      </c>
      <c r="E45" s="78" t="s">
        <v>647</v>
      </c>
      <c r="F45" s="131" t="s">
        <v>853</v>
      </c>
      <c r="G45" s="156">
        <f>2728.5-550</f>
        <v>2178.5</v>
      </c>
    </row>
    <row r="46" spans="1:7" ht="20.25" customHeight="1">
      <c r="A46" s="230" t="s">
        <v>858</v>
      </c>
      <c r="B46" s="47" t="s">
        <v>29</v>
      </c>
      <c r="C46" s="101" t="s">
        <v>149</v>
      </c>
      <c r="D46" s="101" t="s">
        <v>172</v>
      </c>
      <c r="E46" s="78" t="s">
        <v>647</v>
      </c>
      <c r="F46" s="131" t="s">
        <v>855</v>
      </c>
      <c r="G46" s="156">
        <v>5</v>
      </c>
    </row>
    <row r="47" spans="1:7" ht="31.5" hidden="1">
      <c r="A47" s="136" t="s">
        <v>318</v>
      </c>
      <c r="B47" s="47" t="s">
        <v>29</v>
      </c>
      <c r="C47" s="136"/>
      <c r="D47" s="131" t="s">
        <v>10</v>
      </c>
      <c r="E47" s="132" t="s">
        <v>319</v>
      </c>
      <c r="F47" s="131"/>
      <c r="G47" s="217">
        <f>G48</f>
        <v>0</v>
      </c>
    </row>
    <row r="48" spans="1:7" ht="53.25" customHeight="1" hidden="1">
      <c r="A48" s="133" t="s">
        <v>320</v>
      </c>
      <c r="B48" s="47" t="s">
        <v>29</v>
      </c>
      <c r="C48" s="133"/>
      <c r="D48" s="131" t="s">
        <v>10</v>
      </c>
      <c r="E48" s="132" t="s">
        <v>321</v>
      </c>
      <c r="F48" s="131"/>
      <c r="G48" s="217">
        <f>G49+G51+G50</f>
        <v>0</v>
      </c>
    </row>
    <row r="49" spans="1:7" ht="31.5" hidden="1">
      <c r="A49" s="133" t="s">
        <v>152</v>
      </c>
      <c r="B49" s="47" t="s">
        <v>29</v>
      </c>
      <c r="C49" s="133"/>
      <c r="D49" s="131" t="s">
        <v>10</v>
      </c>
      <c r="E49" s="132" t="s">
        <v>321</v>
      </c>
      <c r="F49" s="131" t="s">
        <v>357</v>
      </c>
      <c r="G49" s="217">
        <v>0</v>
      </c>
    </row>
    <row r="50" spans="1:7" ht="21" customHeight="1" hidden="1">
      <c r="A50" s="133" t="s">
        <v>159</v>
      </c>
      <c r="B50" s="47" t="s">
        <v>29</v>
      </c>
      <c r="C50" s="133"/>
      <c r="D50" s="131" t="s">
        <v>10</v>
      </c>
      <c r="E50" s="132" t="s">
        <v>321</v>
      </c>
      <c r="F50" s="131" t="s">
        <v>358</v>
      </c>
      <c r="G50" s="217">
        <v>0</v>
      </c>
    </row>
    <row r="51" spans="1:7" ht="31.5" hidden="1">
      <c r="A51" s="133" t="s">
        <v>160</v>
      </c>
      <c r="B51" s="47" t="s">
        <v>29</v>
      </c>
      <c r="C51" s="133"/>
      <c r="D51" s="131" t="s">
        <v>10</v>
      </c>
      <c r="E51" s="132" t="s">
        <v>321</v>
      </c>
      <c r="F51" s="131" t="s">
        <v>359</v>
      </c>
      <c r="G51" s="217">
        <v>0</v>
      </c>
    </row>
    <row r="52" spans="1:7" ht="15.75" hidden="1">
      <c r="A52" s="69" t="s">
        <v>351</v>
      </c>
      <c r="B52" s="47" t="s">
        <v>29</v>
      </c>
      <c r="C52" s="69"/>
      <c r="D52" s="131" t="s">
        <v>355</v>
      </c>
      <c r="E52" s="132"/>
      <c r="F52" s="131"/>
      <c r="G52" s="217">
        <f>G53</f>
        <v>0</v>
      </c>
    </row>
    <row r="53" spans="1:7" ht="51.75" customHeight="1" hidden="1">
      <c r="A53" s="133" t="s">
        <v>162</v>
      </c>
      <c r="B53" s="47" t="s">
        <v>29</v>
      </c>
      <c r="C53" s="133"/>
      <c r="D53" s="131" t="s">
        <v>355</v>
      </c>
      <c r="E53" s="132" t="s">
        <v>163</v>
      </c>
      <c r="F53" s="131"/>
      <c r="G53" s="217">
        <f>G54</f>
        <v>0</v>
      </c>
    </row>
    <row r="54" spans="1:7" ht="18.75" customHeight="1" hidden="1">
      <c r="A54" s="133" t="s">
        <v>164</v>
      </c>
      <c r="B54" s="47" t="s">
        <v>29</v>
      </c>
      <c r="C54" s="133"/>
      <c r="D54" s="131" t="s">
        <v>355</v>
      </c>
      <c r="E54" s="132" t="s">
        <v>165</v>
      </c>
      <c r="F54" s="131"/>
      <c r="G54" s="217">
        <f>G55</f>
        <v>0</v>
      </c>
    </row>
    <row r="55" spans="1:7" ht="40.5" customHeight="1" hidden="1">
      <c r="A55" s="133" t="s">
        <v>363</v>
      </c>
      <c r="B55" s="47" t="s">
        <v>29</v>
      </c>
      <c r="C55" s="133"/>
      <c r="D55" s="131" t="s">
        <v>355</v>
      </c>
      <c r="E55" s="132" t="s">
        <v>350</v>
      </c>
      <c r="F55" s="131"/>
      <c r="G55" s="217">
        <f>G56</f>
        <v>0</v>
      </c>
    </row>
    <row r="56" spans="1:7" ht="14.25" customHeight="1" hidden="1">
      <c r="A56" s="69" t="s">
        <v>352</v>
      </c>
      <c r="B56" s="47" t="s">
        <v>29</v>
      </c>
      <c r="C56" s="69"/>
      <c r="D56" s="131" t="s">
        <v>355</v>
      </c>
      <c r="E56" s="132" t="s">
        <v>350</v>
      </c>
      <c r="F56" s="131" t="s">
        <v>364</v>
      </c>
      <c r="G56" s="217">
        <v>0</v>
      </c>
    </row>
    <row r="57" spans="1:7" ht="15.75">
      <c r="A57" s="69" t="s">
        <v>25</v>
      </c>
      <c r="B57" s="47" t="s">
        <v>29</v>
      </c>
      <c r="C57" s="101" t="s">
        <v>149</v>
      </c>
      <c r="D57" s="101" t="s">
        <v>208</v>
      </c>
      <c r="E57" s="131"/>
      <c r="F57" s="131"/>
      <c r="G57" s="156">
        <f>G58</f>
        <v>426.3</v>
      </c>
    </row>
    <row r="58" spans="1:7" ht="50.25" customHeight="1">
      <c r="A58" s="133" t="s">
        <v>162</v>
      </c>
      <c r="B58" s="47" t="s">
        <v>29</v>
      </c>
      <c r="C58" s="101" t="s">
        <v>149</v>
      </c>
      <c r="D58" s="101" t="s">
        <v>208</v>
      </c>
      <c r="E58" s="78" t="s">
        <v>652</v>
      </c>
      <c r="F58" s="131"/>
      <c r="G58" s="156">
        <f>G61</f>
        <v>426.3</v>
      </c>
    </row>
    <row r="59" spans="1:7" ht="20.25" customHeight="1">
      <c r="A59" s="133" t="s">
        <v>164</v>
      </c>
      <c r="B59" s="47" t="s">
        <v>29</v>
      </c>
      <c r="C59" s="101" t="s">
        <v>149</v>
      </c>
      <c r="D59" s="101" t="s">
        <v>208</v>
      </c>
      <c r="E59" s="78" t="s">
        <v>651</v>
      </c>
      <c r="F59" s="131"/>
      <c r="G59" s="156">
        <f>G61</f>
        <v>426.3</v>
      </c>
    </row>
    <row r="60" spans="1:7" ht="20.25" customHeight="1">
      <c r="A60" s="133" t="s">
        <v>164</v>
      </c>
      <c r="B60" s="47" t="s">
        <v>29</v>
      </c>
      <c r="C60" s="101" t="s">
        <v>149</v>
      </c>
      <c r="D60" s="101" t="s">
        <v>208</v>
      </c>
      <c r="E60" s="100" t="s">
        <v>650</v>
      </c>
      <c r="F60" s="131"/>
      <c r="G60" s="156">
        <f>G61</f>
        <v>426.3</v>
      </c>
    </row>
    <row r="61" spans="1:7" ht="68.25" customHeight="1">
      <c r="A61" s="133" t="s">
        <v>326</v>
      </c>
      <c r="B61" s="47" t="s">
        <v>29</v>
      </c>
      <c r="C61" s="101" t="s">
        <v>149</v>
      </c>
      <c r="D61" s="101" t="s">
        <v>208</v>
      </c>
      <c r="E61" s="78" t="s">
        <v>654</v>
      </c>
      <c r="F61" s="131"/>
      <c r="G61" s="156">
        <f>G62</f>
        <v>426.3</v>
      </c>
    </row>
    <row r="62" spans="1:7" ht="18.75" customHeight="1">
      <c r="A62" s="230" t="s">
        <v>858</v>
      </c>
      <c r="B62" s="47" t="s">
        <v>29</v>
      </c>
      <c r="C62" s="101" t="s">
        <v>149</v>
      </c>
      <c r="D62" s="101" t="s">
        <v>208</v>
      </c>
      <c r="E62" s="78" t="s">
        <v>654</v>
      </c>
      <c r="F62" s="131" t="s">
        <v>855</v>
      </c>
      <c r="G62" s="156">
        <f>500-73.7</f>
        <v>426.3</v>
      </c>
    </row>
    <row r="63" spans="1:7" ht="15.75">
      <c r="A63" s="69" t="s">
        <v>2</v>
      </c>
      <c r="B63" s="47" t="s">
        <v>29</v>
      </c>
      <c r="C63" s="101" t="s">
        <v>149</v>
      </c>
      <c r="D63" s="101" t="s">
        <v>193</v>
      </c>
      <c r="E63" s="137"/>
      <c r="F63" s="137"/>
      <c r="G63" s="156">
        <f>G64+G90+G94+G100</f>
        <v>14976.800000000001</v>
      </c>
    </row>
    <row r="64" spans="1:7" ht="51" customHeight="1">
      <c r="A64" s="69" t="s">
        <v>421</v>
      </c>
      <c r="B64" s="47" t="s">
        <v>29</v>
      </c>
      <c r="C64" s="101" t="s">
        <v>149</v>
      </c>
      <c r="D64" s="101" t="s">
        <v>193</v>
      </c>
      <c r="E64" s="100" t="s">
        <v>544</v>
      </c>
      <c r="F64" s="137"/>
      <c r="G64" s="156">
        <f>G65+G81</f>
        <v>545</v>
      </c>
    </row>
    <row r="65" spans="1:7" ht="50.25" customHeight="1">
      <c r="A65" s="69" t="s">
        <v>191</v>
      </c>
      <c r="B65" s="47" t="s">
        <v>29</v>
      </c>
      <c r="C65" s="101" t="s">
        <v>149</v>
      </c>
      <c r="D65" s="101" t="s">
        <v>193</v>
      </c>
      <c r="E65" s="100" t="s">
        <v>538</v>
      </c>
      <c r="F65" s="137"/>
      <c r="G65" s="156">
        <f>G67+G71+G73+G75+G77+G79</f>
        <v>545</v>
      </c>
    </row>
    <row r="66" spans="1:7" ht="31.5" customHeight="1">
      <c r="A66" s="2" t="s">
        <v>748</v>
      </c>
      <c r="B66" s="47" t="s">
        <v>29</v>
      </c>
      <c r="C66" s="101" t="s">
        <v>149</v>
      </c>
      <c r="D66" s="101" t="s">
        <v>193</v>
      </c>
      <c r="E66" s="100" t="s">
        <v>537</v>
      </c>
      <c r="F66" s="137"/>
      <c r="G66" s="156">
        <f>G67</f>
        <v>450</v>
      </c>
    </row>
    <row r="67" spans="1:7" ht="15" customHeight="1">
      <c r="A67" s="52" t="s">
        <v>747</v>
      </c>
      <c r="B67" s="47" t="s">
        <v>29</v>
      </c>
      <c r="C67" s="101" t="s">
        <v>149</v>
      </c>
      <c r="D67" s="101" t="s">
        <v>193</v>
      </c>
      <c r="E67" s="100" t="s">
        <v>746</v>
      </c>
      <c r="F67" s="137"/>
      <c r="G67" s="156">
        <f>G68+G69</f>
        <v>450</v>
      </c>
    </row>
    <row r="68" spans="1:7" ht="31.5">
      <c r="A68" s="230" t="s">
        <v>850</v>
      </c>
      <c r="B68" s="47" t="s">
        <v>29</v>
      </c>
      <c r="C68" s="101" t="s">
        <v>149</v>
      </c>
      <c r="D68" s="101" t="s">
        <v>193</v>
      </c>
      <c r="E68" s="100" t="s">
        <v>746</v>
      </c>
      <c r="F68" s="131" t="s">
        <v>853</v>
      </c>
      <c r="G68" s="156">
        <v>425</v>
      </c>
    </row>
    <row r="69" spans="1:7" ht="15.75">
      <c r="A69" s="230" t="s">
        <v>849</v>
      </c>
      <c r="B69" s="47" t="s">
        <v>29</v>
      </c>
      <c r="C69" s="101" t="s">
        <v>149</v>
      </c>
      <c r="D69" s="101" t="s">
        <v>193</v>
      </c>
      <c r="E69" s="100" t="s">
        <v>746</v>
      </c>
      <c r="F69" s="131" t="s">
        <v>854</v>
      </c>
      <c r="G69" s="156">
        <v>25</v>
      </c>
    </row>
    <row r="70" spans="1:7" ht="33" customHeight="1">
      <c r="A70" s="2" t="s">
        <v>749</v>
      </c>
      <c r="B70" s="47" t="s">
        <v>29</v>
      </c>
      <c r="C70" s="101" t="s">
        <v>149</v>
      </c>
      <c r="D70" s="101" t="s">
        <v>193</v>
      </c>
      <c r="E70" s="100" t="s">
        <v>540</v>
      </c>
      <c r="F70" s="131"/>
      <c r="G70" s="156">
        <f>G71</f>
        <v>95</v>
      </c>
    </row>
    <row r="71" spans="1:7" ht="15" customHeight="1">
      <c r="A71" s="69" t="s">
        <v>197</v>
      </c>
      <c r="B71" s="47" t="s">
        <v>29</v>
      </c>
      <c r="C71" s="101" t="s">
        <v>149</v>
      </c>
      <c r="D71" s="101" t="s">
        <v>193</v>
      </c>
      <c r="E71" s="100" t="s">
        <v>539</v>
      </c>
      <c r="F71" s="131"/>
      <c r="G71" s="156">
        <f>G72</f>
        <v>95</v>
      </c>
    </row>
    <row r="72" spans="1:7" ht="31.5">
      <c r="A72" s="230" t="s">
        <v>850</v>
      </c>
      <c r="B72" s="47" t="s">
        <v>29</v>
      </c>
      <c r="C72" s="101" t="s">
        <v>149</v>
      </c>
      <c r="D72" s="101" t="s">
        <v>193</v>
      </c>
      <c r="E72" s="100" t="s">
        <v>539</v>
      </c>
      <c r="F72" s="131" t="s">
        <v>853</v>
      </c>
      <c r="G72" s="156">
        <v>95</v>
      </c>
    </row>
    <row r="73" spans="1:7" ht="15.75" hidden="1">
      <c r="A73" s="69" t="s">
        <v>199</v>
      </c>
      <c r="B73" s="47" t="s">
        <v>29</v>
      </c>
      <c r="C73" s="101" t="s">
        <v>149</v>
      </c>
      <c r="D73" s="101" t="s">
        <v>193</v>
      </c>
      <c r="E73" s="138" t="s">
        <v>200</v>
      </c>
      <c r="F73" s="131"/>
      <c r="G73" s="217">
        <f>G74</f>
        <v>0</v>
      </c>
    </row>
    <row r="74" spans="1:7" ht="31.5" hidden="1">
      <c r="A74" s="133" t="s">
        <v>160</v>
      </c>
      <c r="B74" s="47" t="s">
        <v>29</v>
      </c>
      <c r="C74" s="101" t="s">
        <v>149</v>
      </c>
      <c r="D74" s="101" t="s">
        <v>193</v>
      </c>
      <c r="E74" s="138" t="s">
        <v>200</v>
      </c>
      <c r="F74" s="131" t="s">
        <v>359</v>
      </c>
      <c r="G74" s="217">
        <v>0</v>
      </c>
    </row>
    <row r="75" spans="1:7" ht="15.75" hidden="1">
      <c r="A75" s="69" t="s">
        <v>201</v>
      </c>
      <c r="B75" s="47" t="s">
        <v>29</v>
      </c>
      <c r="C75" s="101" t="s">
        <v>149</v>
      </c>
      <c r="D75" s="101" t="s">
        <v>193</v>
      </c>
      <c r="E75" s="138" t="s">
        <v>202</v>
      </c>
      <c r="F75" s="131"/>
      <c r="G75" s="217">
        <f>G76</f>
        <v>0</v>
      </c>
    </row>
    <row r="76" spans="1:7" ht="15.75" hidden="1">
      <c r="A76" s="69" t="s">
        <v>196</v>
      </c>
      <c r="B76" s="47" t="s">
        <v>29</v>
      </c>
      <c r="C76" s="101" t="s">
        <v>149</v>
      </c>
      <c r="D76" s="101" t="s">
        <v>193</v>
      </c>
      <c r="E76" s="138" t="s">
        <v>202</v>
      </c>
      <c r="F76" s="131" t="s">
        <v>365</v>
      </c>
      <c r="G76" s="217">
        <v>0</v>
      </c>
    </row>
    <row r="77" spans="1:7" ht="15.75" hidden="1">
      <c r="A77" s="133" t="s">
        <v>203</v>
      </c>
      <c r="B77" s="47" t="s">
        <v>29</v>
      </c>
      <c r="C77" s="101" t="s">
        <v>149</v>
      </c>
      <c r="D77" s="101" t="s">
        <v>193</v>
      </c>
      <c r="E77" s="138" t="s">
        <v>204</v>
      </c>
      <c r="F77" s="131"/>
      <c r="G77" s="217">
        <f>G78</f>
        <v>0</v>
      </c>
    </row>
    <row r="78" spans="1:7" ht="31.5" hidden="1">
      <c r="A78" s="133" t="s">
        <v>160</v>
      </c>
      <c r="B78" s="47" t="s">
        <v>29</v>
      </c>
      <c r="C78" s="101" t="s">
        <v>149</v>
      </c>
      <c r="D78" s="101" t="s">
        <v>193</v>
      </c>
      <c r="E78" s="138" t="s">
        <v>204</v>
      </c>
      <c r="F78" s="131" t="s">
        <v>359</v>
      </c>
      <c r="G78" s="217">
        <v>0</v>
      </c>
    </row>
    <row r="79" spans="1:7" ht="18" customHeight="1" hidden="1">
      <c r="A79" s="69" t="s">
        <v>205</v>
      </c>
      <c r="B79" s="47" t="s">
        <v>29</v>
      </c>
      <c r="C79" s="101" t="s">
        <v>149</v>
      </c>
      <c r="D79" s="101" t="s">
        <v>193</v>
      </c>
      <c r="E79" s="138" t="s">
        <v>206</v>
      </c>
      <c r="F79" s="131"/>
      <c r="G79" s="217">
        <f>G80</f>
        <v>0</v>
      </c>
    </row>
    <row r="80" spans="1:7" ht="31.5" hidden="1">
      <c r="A80" s="133" t="s">
        <v>160</v>
      </c>
      <c r="B80" s="47" t="s">
        <v>29</v>
      </c>
      <c r="C80" s="101" t="s">
        <v>149</v>
      </c>
      <c r="D80" s="101" t="s">
        <v>193</v>
      </c>
      <c r="E80" s="138" t="s">
        <v>206</v>
      </c>
      <c r="F80" s="131" t="s">
        <v>359</v>
      </c>
      <c r="G80" s="217">
        <v>0</v>
      </c>
    </row>
    <row r="81" spans="1:7" ht="49.5" customHeight="1" hidden="1">
      <c r="A81" s="136" t="s">
        <v>379</v>
      </c>
      <c r="B81" s="47" t="s">
        <v>29</v>
      </c>
      <c r="C81" s="101" t="s">
        <v>149</v>
      </c>
      <c r="D81" s="101" t="s">
        <v>193</v>
      </c>
      <c r="E81" s="100" t="s">
        <v>579</v>
      </c>
      <c r="F81" s="131"/>
      <c r="G81" s="217">
        <f>G82+G84+G87</f>
        <v>0</v>
      </c>
    </row>
    <row r="82" spans="1:7" ht="15.75" customHeight="1" hidden="1">
      <c r="A82" s="133" t="s">
        <v>249</v>
      </c>
      <c r="B82" s="47" t="s">
        <v>29</v>
      </c>
      <c r="C82" s="101" t="s">
        <v>149</v>
      </c>
      <c r="D82" s="101" t="s">
        <v>193</v>
      </c>
      <c r="E82" s="138" t="s">
        <v>250</v>
      </c>
      <c r="F82" s="131"/>
      <c r="G82" s="217">
        <f>G83</f>
        <v>0</v>
      </c>
    </row>
    <row r="83" spans="1:7" ht="31.5" hidden="1">
      <c r="A83" s="133" t="s">
        <v>160</v>
      </c>
      <c r="B83" s="47" t="s">
        <v>29</v>
      </c>
      <c r="C83" s="101" t="s">
        <v>149</v>
      </c>
      <c r="D83" s="101" t="s">
        <v>193</v>
      </c>
      <c r="E83" s="138" t="s">
        <v>250</v>
      </c>
      <c r="F83" s="131" t="s">
        <v>359</v>
      </c>
      <c r="G83" s="217">
        <v>0</v>
      </c>
    </row>
    <row r="84" spans="1:7" ht="15.75" hidden="1">
      <c r="A84" s="133" t="s">
        <v>251</v>
      </c>
      <c r="B84" s="47" t="s">
        <v>29</v>
      </c>
      <c r="C84" s="101" t="s">
        <v>149</v>
      </c>
      <c r="D84" s="101" t="s">
        <v>193</v>
      </c>
      <c r="E84" s="138" t="s">
        <v>252</v>
      </c>
      <c r="F84" s="131"/>
      <c r="G84" s="217">
        <f>G85</f>
        <v>0</v>
      </c>
    </row>
    <row r="85" spans="1:7" ht="15.75" hidden="1">
      <c r="A85" s="69" t="s">
        <v>196</v>
      </c>
      <c r="B85" s="47" t="s">
        <v>29</v>
      </c>
      <c r="C85" s="101" t="s">
        <v>149</v>
      </c>
      <c r="D85" s="101" t="s">
        <v>193</v>
      </c>
      <c r="E85" s="138" t="s">
        <v>252</v>
      </c>
      <c r="F85" s="131" t="s">
        <v>365</v>
      </c>
      <c r="G85" s="217">
        <v>0</v>
      </c>
    </row>
    <row r="86" spans="1:7" ht="15.75" hidden="1">
      <c r="A86" s="2" t="s">
        <v>580</v>
      </c>
      <c r="B86" s="47" t="s">
        <v>29</v>
      </c>
      <c r="C86" s="101" t="s">
        <v>149</v>
      </c>
      <c r="D86" s="101" t="s">
        <v>193</v>
      </c>
      <c r="E86" s="100" t="s">
        <v>581</v>
      </c>
      <c r="F86" s="131"/>
      <c r="G86" s="217">
        <f>G87</f>
        <v>0</v>
      </c>
    </row>
    <row r="87" spans="1:7" ht="15.75" hidden="1">
      <c r="A87" s="135" t="s">
        <v>253</v>
      </c>
      <c r="B87" s="47" t="s">
        <v>29</v>
      </c>
      <c r="C87" s="101" t="s">
        <v>149</v>
      </c>
      <c r="D87" s="101" t="s">
        <v>193</v>
      </c>
      <c r="E87" s="100" t="s">
        <v>582</v>
      </c>
      <c r="F87" s="131"/>
      <c r="G87" s="217">
        <f>G88+G89</f>
        <v>0</v>
      </c>
    </row>
    <row r="88" spans="1:7" ht="31.5" hidden="1">
      <c r="A88" s="133" t="s">
        <v>699</v>
      </c>
      <c r="B88" s="47" t="s">
        <v>29</v>
      </c>
      <c r="C88" s="101" t="s">
        <v>149</v>
      </c>
      <c r="D88" s="101" t="s">
        <v>193</v>
      </c>
      <c r="E88" s="100" t="s">
        <v>582</v>
      </c>
      <c r="F88" s="131" t="s">
        <v>700</v>
      </c>
      <c r="G88" s="217">
        <v>0</v>
      </c>
    </row>
    <row r="89" spans="1:7" ht="15.75" hidden="1">
      <c r="A89" s="69" t="s">
        <v>196</v>
      </c>
      <c r="B89" s="47" t="s">
        <v>29</v>
      </c>
      <c r="C89" s="101" t="s">
        <v>149</v>
      </c>
      <c r="D89" s="101" t="s">
        <v>193</v>
      </c>
      <c r="E89" s="100" t="s">
        <v>582</v>
      </c>
      <c r="F89" s="131" t="s">
        <v>365</v>
      </c>
      <c r="G89" s="217">
        <v>0</v>
      </c>
    </row>
    <row r="90" spans="1:7" ht="50.25" customHeight="1" hidden="1">
      <c r="A90" s="69" t="s">
        <v>416</v>
      </c>
      <c r="B90" s="47" t="s">
        <v>29</v>
      </c>
      <c r="C90" s="101" t="s">
        <v>149</v>
      </c>
      <c r="D90" s="101" t="s">
        <v>193</v>
      </c>
      <c r="E90" s="100" t="s">
        <v>615</v>
      </c>
      <c r="F90" s="131"/>
      <c r="G90" s="217">
        <f>G92</f>
        <v>0</v>
      </c>
    </row>
    <row r="91" spans="1:7" ht="33" customHeight="1" hidden="1">
      <c r="A91" s="2" t="s">
        <v>617</v>
      </c>
      <c r="B91" s="47" t="s">
        <v>29</v>
      </c>
      <c r="C91" s="101" t="s">
        <v>149</v>
      </c>
      <c r="D91" s="101" t="s">
        <v>193</v>
      </c>
      <c r="E91" s="100" t="s">
        <v>614</v>
      </c>
      <c r="F91" s="131"/>
      <c r="G91" s="217">
        <f>G92</f>
        <v>0</v>
      </c>
    </row>
    <row r="92" spans="1:7" ht="15" customHeight="1" hidden="1">
      <c r="A92" s="139" t="s">
        <v>291</v>
      </c>
      <c r="B92" s="47" t="s">
        <v>29</v>
      </c>
      <c r="C92" s="101" t="s">
        <v>149</v>
      </c>
      <c r="D92" s="101" t="s">
        <v>193</v>
      </c>
      <c r="E92" s="100" t="s">
        <v>616</v>
      </c>
      <c r="F92" s="131"/>
      <c r="G92" s="217">
        <f>G93</f>
        <v>0</v>
      </c>
    </row>
    <row r="93" spans="1:7" ht="31.5" hidden="1">
      <c r="A93" s="230" t="s">
        <v>850</v>
      </c>
      <c r="B93" s="47" t="s">
        <v>29</v>
      </c>
      <c r="C93" s="101" t="s">
        <v>149</v>
      </c>
      <c r="D93" s="101" t="s">
        <v>193</v>
      </c>
      <c r="E93" s="100" t="s">
        <v>616</v>
      </c>
      <c r="F93" s="131" t="s">
        <v>853</v>
      </c>
      <c r="G93" s="217">
        <v>0</v>
      </c>
    </row>
    <row r="94" spans="1:7" ht="15.75">
      <c r="A94" s="69" t="s">
        <v>23</v>
      </c>
      <c r="B94" s="47" t="s">
        <v>29</v>
      </c>
      <c r="C94" s="101" t="s">
        <v>149</v>
      </c>
      <c r="D94" s="101" t="s">
        <v>193</v>
      </c>
      <c r="E94" s="78" t="s">
        <v>637</v>
      </c>
      <c r="F94" s="131"/>
      <c r="G94" s="156">
        <f>G95</f>
        <v>632.1</v>
      </c>
    </row>
    <row r="95" spans="1:7" ht="31.5">
      <c r="A95" s="136" t="s">
        <v>318</v>
      </c>
      <c r="B95" s="47" t="s">
        <v>29</v>
      </c>
      <c r="C95" s="101" t="s">
        <v>149</v>
      </c>
      <c r="D95" s="101" t="s">
        <v>193</v>
      </c>
      <c r="E95" s="78" t="s">
        <v>648</v>
      </c>
      <c r="F95" s="131"/>
      <c r="G95" s="156">
        <f>G97</f>
        <v>632.1</v>
      </c>
    </row>
    <row r="96" spans="1:7" ht="15.75">
      <c r="A96" s="46" t="s">
        <v>164</v>
      </c>
      <c r="B96" s="47" t="s">
        <v>29</v>
      </c>
      <c r="C96" s="101" t="s">
        <v>149</v>
      </c>
      <c r="D96" s="101" t="s">
        <v>193</v>
      </c>
      <c r="E96" s="78" t="s">
        <v>649</v>
      </c>
      <c r="F96" s="131"/>
      <c r="G96" s="156">
        <f>G97</f>
        <v>632.1</v>
      </c>
    </row>
    <row r="97" spans="1:7" ht="47.25">
      <c r="A97" s="133" t="s">
        <v>320</v>
      </c>
      <c r="B97" s="47" t="s">
        <v>29</v>
      </c>
      <c r="C97" s="101" t="s">
        <v>149</v>
      </c>
      <c r="D97" s="101" t="s">
        <v>193</v>
      </c>
      <c r="E97" s="78" t="s">
        <v>727</v>
      </c>
      <c r="F97" s="131"/>
      <c r="G97" s="156">
        <f>G98+G99</f>
        <v>632.1</v>
      </c>
    </row>
    <row r="98" spans="1:7" ht="47.25">
      <c r="A98" s="230" t="s">
        <v>851</v>
      </c>
      <c r="B98" s="47" t="s">
        <v>29</v>
      </c>
      <c r="C98" s="101" t="s">
        <v>149</v>
      </c>
      <c r="D98" s="101" t="s">
        <v>193</v>
      </c>
      <c r="E98" s="78" t="s">
        <v>727</v>
      </c>
      <c r="F98" s="131" t="s">
        <v>852</v>
      </c>
      <c r="G98" s="156">
        <v>586.9</v>
      </c>
    </row>
    <row r="99" spans="1:7" ht="31.5">
      <c r="A99" s="230" t="s">
        <v>850</v>
      </c>
      <c r="B99" s="47" t="s">
        <v>29</v>
      </c>
      <c r="C99" s="101" t="s">
        <v>149</v>
      </c>
      <c r="D99" s="101" t="s">
        <v>193</v>
      </c>
      <c r="E99" s="78" t="s">
        <v>727</v>
      </c>
      <c r="F99" s="131" t="s">
        <v>853</v>
      </c>
      <c r="G99" s="156">
        <v>45.2</v>
      </c>
    </row>
    <row r="100" spans="1:7" ht="49.5" customHeight="1">
      <c r="A100" s="133" t="s">
        <v>162</v>
      </c>
      <c r="B100" s="47" t="s">
        <v>29</v>
      </c>
      <c r="C100" s="101" t="s">
        <v>149</v>
      </c>
      <c r="D100" s="101" t="s">
        <v>193</v>
      </c>
      <c r="E100" s="78" t="s">
        <v>652</v>
      </c>
      <c r="F100" s="131"/>
      <c r="G100" s="156">
        <f>G101</f>
        <v>13799.7</v>
      </c>
    </row>
    <row r="101" spans="1:7" ht="18.75" customHeight="1">
      <c r="A101" s="133" t="s">
        <v>164</v>
      </c>
      <c r="B101" s="47" t="s">
        <v>29</v>
      </c>
      <c r="C101" s="101" t="s">
        <v>149</v>
      </c>
      <c r="D101" s="101" t="s">
        <v>193</v>
      </c>
      <c r="E101" s="78" t="s">
        <v>651</v>
      </c>
      <c r="F101" s="131"/>
      <c r="G101" s="156">
        <f>G102+G105+G109+G111+G113+G115+G117</f>
        <v>13799.7</v>
      </c>
    </row>
    <row r="102" spans="1:7" ht="56.25" customHeight="1" hidden="1">
      <c r="A102" s="133" t="s">
        <v>329</v>
      </c>
      <c r="B102" s="47" t="s">
        <v>29</v>
      </c>
      <c r="C102" s="101" t="s">
        <v>149</v>
      </c>
      <c r="D102" s="101" t="s">
        <v>193</v>
      </c>
      <c r="E102" s="132" t="s">
        <v>330</v>
      </c>
      <c r="F102" s="131"/>
      <c r="G102" s="156">
        <f>G103</f>
        <v>0</v>
      </c>
    </row>
    <row r="103" spans="1:7" ht="17.25" customHeight="1" hidden="1">
      <c r="A103" s="133" t="s">
        <v>161</v>
      </c>
      <c r="B103" s="47" t="s">
        <v>29</v>
      </c>
      <c r="C103" s="101" t="s">
        <v>149</v>
      </c>
      <c r="D103" s="101" t="s">
        <v>193</v>
      </c>
      <c r="E103" s="132" t="s">
        <v>330</v>
      </c>
      <c r="F103" s="131" t="s">
        <v>360</v>
      </c>
      <c r="G103" s="156">
        <v>0</v>
      </c>
    </row>
    <row r="104" spans="1:7" ht="17.25" customHeight="1">
      <c r="A104" s="133" t="s">
        <v>164</v>
      </c>
      <c r="B104" s="47" t="s">
        <v>29</v>
      </c>
      <c r="C104" s="101" t="s">
        <v>149</v>
      </c>
      <c r="D104" s="101" t="s">
        <v>193</v>
      </c>
      <c r="E104" s="100" t="s">
        <v>650</v>
      </c>
      <c r="F104" s="131"/>
      <c r="G104" s="156">
        <f>G101</f>
        <v>13799.7</v>
      </c>
    </row>
    <row r="105" spans="1:7" ht="78.75" customHeight="1">
      <c r="A105" s="133" t="s">
        <v>331</v>
      </c>
      <c r="B105" s="47" t="s">
        <v>29</v>
      </c>
      <c r="C105" s="101" t="s">
        <v>149</v>
      </c>
      <c r="D105" s="101" t="s">
        <v>193</v>
      </c>
      <c r="E105" s="78" t="s">
        <v>655</v>
      </c>
      <c r="F105" s="131"/>
      <c r="G105" s="156">
        <f>G106+G107+G108</f>
        <v>720</v>
      </c>
    </row>
    <row r="106" spans="1:7" ht="31.5">
      <c r="A106" s="230" t="s">
        <v>850</v>
      </c>
      <c r="B106" s="47" t="s">
        <v>29</v>
      </c>
      <c r="C106" s="101" t="s">
        <v>149</v>
      </c>
      <c r="D106" s="101" t="s">
        <v>193</v>
      </c>
      <c r="E106" s="78" t="s">
        <v>655</v>
      </c>
      <c r="F106" s="131" t="s">
        <v>853</v>
      </c>
      <c r="G106" s="156">
        <v>720</v>
      </c>
    </row>
    <row r="107" spans="1:7" ht="15.75" hidden="1">
      <c r="A107" s="46" t="s">
        <v>713</v>
      </c>
      <c r="B107" s="47" t="s">
        <v>29</v>
      </c>
      <c r="C107" s="101" t="s">
        <v>149</v>
      </c>
      <c r="D107" s="101" t="s">
        <v>193</v>
      </c>
      <c r="E107" s="78" t="s">
        <v>655</v>
      </c>
      <c r="F107" s="131" t="s">
        <v>706</v>
      </c>
      <c r="G107" s="156">
        <v>0</v>
      </c>
    </row>
    <row r="108" spans="1:7" ht="15.75" hidden="1">
      <c r="A108" s="133" t="s">
        <v>161</v>
      </c>
      <c r="B108" s="47" t="s">
        <v>29</v>
      </c>
      <c r="C108" s="101" t="s">
        <v>149</v>
      </c>
      <c r="D108" s="101" t="s">
        <v>193</v>
      </c>
      <c r="E108" s="78" t="s">
        <v>655</v>
      </c>
      <c r="F108" s="131" t="s">
        <v>698</v>
      </c>
      <c r="G108" s="156">
        <v>0</v>
      </c>
    </row>
    <row r="109" spans="1:7" ht="66.75" customHeight="1">
      <c r="A109" s="133" t="s">
        <v>367</v>
      </c>
      <c r="B109" s="47" t="s">
        <v>29</v>
      </c>
      <c r="C109" s="101" t="s">
        <v>149</v>
      </c>
      <c r="D109" s="101" t="s">
        <v>193</v>
      </c>
      <c r="E109" s="78" t="s">
        <v>656</v>
      </c>
      <c r="F109" s="131"/>
      <c r="G109" s="156">
        <f>G110</f>
        <v>27</v>
      </c>
    </row>
    <row r="110" spans="1:7" ht="15.75" customHeight="1">
      <c r="A110" s="230" t="s">
        <v>858</v>
      </c>
      <c r="B110" s="47" t="s">
        <v>29</v>
      </c>
      <c r="C110" s="101" t="s">
        <v>149</v>
      </c>
      <c r="D110" s="101" t="s">
        <v>193</v>
      </c>
      <c r="E110" s="78" t="s">
        <v>656</v>
      </c>
      <c r="F110" s="131" t="s">
        <v>855</v>
      </c>
      <c r="G110" s="156">
        <v>27</v>
      </c>
    </row>
    <row r="111" spans="1:7" ht="65.25" customHeight="1" hidden="1">
      <c r="A111" s="133" t="s">
        <v>335</v>
      </c>
      <c r="B111" s="47" t="s">
        <v>29</v>
      </c>
      <c r="C111" s="101" t="s">
        <v>149</v>
      </c>
      <c r="D111" s="101" t="s">
        <v>193</v>
      </c>
      <c r="E111" s="78" t="s">
        <v>686</v>
      </c>
      <c r="F111" s="131"/>
      <c r="G111" s="217">
        <f>G112</f>
        <v>0</v>
      </c>
    </row>
    <row r="112" spans="1:7" ht="31.5" hidden="1">
      <c r="A112" s="133" t="s">
        <v>699</v>
      </c>
      <c r="B112" s="47" t="s">
        <v>29</v>
      </c>
      <c r="C112" s="101" t="s">
        <v>149</v>
      </c>
      <c r="D112" s="101" t="s">
        <v>193</v>
      </c>
      <c r="E112" s="78" t="s">
        <v>686</v>
      </c>
      <c r="F112" s="131" t="s">
        <v>700</v>
      </c>
      <c r="G112" s="217">
        <v>0</v>
      </c>
    </row>
    <row r="113" spans="1:7" ht="66" customHeight="1">
      <c r="A113" s="133" t="s">
        <v>337</v>
      </c>
      <c r="B113" s="47" t="s">
        <v>29</v>
      </c>
      <c r="C113" s="101" t="s">
        <v>149</v>
      </c>
      <c r="D113" s="101" t="s">
        <v>193</v>
      </c>
      <c r="E113" s="78" t="s">
        <v>657</v>
      </c>
      <c r="F113" s="131"/>
      <c r="G113" s="156">
        <f>G114</f>
        <v>47.2</v>
      </c>
    </row>
    <row r="114" spans="1:7" ht="18.75" customHeight="1">
      <c r="A114" s="230" t="s">
        <v>849</v>
      </c>
      <c r="B114" s="47" t="s">
        <v>29</v>
      </c>
      <c r="C114" s="101" t="s">
        <v>149</v>
      </c>
      <c r="D114" s="101" t="s">
        <v>193</v>
      </c>
      <c r="E114" s="78" t="s">
        <v>657</v>
      </c>
      <c r="F114" s="131" t="s">
        <v>854</v>
      </c>
      <c r="G114" s="156">
        <v>47.2</v>
      </c>
    </row>
    <row r="115" spans="1:7" ht="15.75" hidden="1">
      <c r="A115" s="46" t="s">
        <v>401</v>
      </c>
      <c r="B115" s="47" t="s">
        <v>29</v>
      </c>
      <c r="C115" s="101" t="s">
        <v>149</v>
      </c>
      <c r="D115" s="101" t="s">
        <v>193</v>
      </c>
      <c r="E115" s="155" t="s">
        <v>402</v>
      </c>
      <c r="F115" s="155"/>
      <c r="G115" s="217">
        <f>G116</f>
        <v>0</v>
      </c>
    </row>
    <row r="116" spans="1:7" ht="31.5" hidden="1">
      <c r="A116" s="46" t="s">
        <v>160</v>
      </c>
      <c r="B116" s="47" t="s">
        <v>29</v>
      </c>
      <c r="C116" s="101" t="s">
        <v>149</v>
      </c>
      <c r="D116" s="101" t="s">
        <v>193</v>
      </c>
      <c r="E116" s="155" t="s">
        <v>402</v>
      </c>
      <c r="F116" s="155">
        <v>244</v>
      </c>
      <c r="G116" s="217">
        <v>0</v>
      </c>
    </row>
    <row r="117" spans="1:7" ht="66" customHeight="1">
      <c r="A117" s="133" t="s">
        <v>324</v>
      </c>
      <c r="B117" s="47" t="s">
        <v>29</v>
      </c>
      <c r="C117" s="101" t="s">
        <v>149</v>
      </c>
      <c r="D117" s="101" t="s">
        <v>193</v>
      </c>
      <c r="E117" s="78" t="s">
        <v>653</v>
      </c>
      <c r="F117" s="131"/>
      <c r="G117" s="156">
        <f>G118+G119+G120</f>
        <v>13005.5</v>
      </c>
    </row>
    <row r="118" spans="1:7" ht="47.25">
      <c r="A118" s="230" t="s">
        <v>851</v>
      </c>
      <c r="B118" s="47" t="s">
        <v>29</v>
      </c>
      <c r="C118" s="101" t="s">
        <v>149</v>
      </c>
      <c r="D118" s="101" t="s">
        <v>193</v>
      </c>
      <c r="E118" s="78" t="s">
        <v>653</v>
      </c>
      <c r="F118" s="131" t="s">
        <v>852</v>
      </c>
      <c r="G118" s="156">
        <v>9062.2</v>
      </c>
    </row>
    <row r="119" spans="1:7" ht="31.5" customHeight="1">
      <c r="A119" s="230" t="s">
        <v>850</v>
      </c>
      <c r="B119" s="47" t="s">
        <v>29</v>
      </c>
      <c r="C119" s="101" t="s">
        <v>149</v>
      </c>
      <c r="D119" s="101" t="s">
        <v>193</v>
      </c>
      <c r="E119" s="78" t="s">
        <v>653</v>
      </c>
      <c r="F119" s="131" t="s">
        <v>853</v>
      </c>
      <c r="G119" s="156">
        <f>4035.3-100</f>
        <v>3935.3</v>
      </c>
    </row>
    <row r="120" spans="1:7" ht="18.75" customHeight="1">
      <c r="A120" s="69" t="s">
        <v>697</v>
      </c>
      <c r="B120" s="47" t="s">
        <v>29</v>
      </c>
      <c r="C120" s="101" t="s">
        <v>149</v>
      </c>
      <c r="D120" s="101" t="s">
        <v>193</v>
      </c>
      <c r="E120" s="78" t="s">
        <v>653</v>
      </c>
      <c r="F120" s="131" t="s">
        <v>855</v>
      </c>
      <c r="G120" s="156">
        <v>8</v>
      </c>
    </row>
    <row r="121" spans="1:7" ht="15.75">
      <c r="A121" s="141" t="s">
        <v>370</v>
      </c>
      <c r="B121" s="44" t="s">
        <v>29</v>
      </c>
      <c r="C121" s="97" t="s">
        <v>181</v>
      </c>
      <c r="D121" s="97" t="s">
        <v>690</v>
      </c>
      <c r="E121" s="142"/>
      <c r="F121" s="142"/>
      <c r="G121" s="227">
        <f>G122</f>
        <v>448.3</v>
      </c>
    </row>
    <row r="122" spans="1:7" ht="15.75">
      <c r="A122" s="69" t="s">
        <v>112</v>
      </c>
      <c r="B122" s="47" t="s">
        <v>29</v>
      </c>
      <c r="C122" s="101" t="s">
        <v>181</v>
      </c>
      <c r="D122" s="101" t="s">
        <v>150</v>
      </c>
      <c r="E122" s="137"/>
      <c r="F122" s="137"/>
      <c r="G122" s="156">
        <f>G123</f>
        <v>448.3</v>
      </c>
    </row>
    <row r="123" spans="1:7" ht="23.25" customHeight="1">
      <c r="A123" s="133" t="s">
        <v>23</v>
      </c>
      <c r="B123" s="47" t="s">
        <v>29</v>
      </c>
      <c r="C123" s="101" t="s">
        <v>181</v>
      </c>
      <c r="D123" s="101" t="s">
        <v>150</v>
      </c>
      <c r="E123" s="78" t="s">
        <v>637</v>
      </c>
      <c r="F123" s="137"/>
      <c r="G123" s="156">
        <f>G124</f>
        <v>448.3</v>
      </c>
    </row>
    <row r="124" spans="1:7" ht="31.5">
      <c r="A124" s="133" t="s">
        <v>318</v>
      </c>
      <c r="B124" s="47" t="s">
        <v>29</v>
      </c>
      <c r="C124" s="101" t="s">
        <v>181</v>
      </c>
      <c r="D124" s="101" t="s">
        <v>150</v>
      </c>
      <c r="E124" s="78" t="s">
        <v>648</v>
      </c>
      <c r="F124" s="137"/>
      <c r="G124" s="156">
        <f>G126</f>
        <v>448.3</v>
      </c>
    </row>
    <row r="125" spans="1:7" ht="15.75">
      <c r="A125" s="133" t="s">
        <v>164</v>
      </c>
      <c r="B125" s="47" t="s">
        <v>29</v>
      </c>
      <c r="C125" s="101" t="s">
        <v>181</v>
      </c>
      <c r="D125" s="101" t="s">
        <v>150</v>
      </c>
      <c r="E125" s="78" t="s">
        <v>649</v>
      </c>
      <c r="F125" s="137"/>
      <c r="G125" s="156">
        <f>G126</f>
        <v>448.3</v>
      </c>
    </row>
    <row r="126" spans="1:7" ht="54.75" customHeight="1">
      <c r="A126" s="133" t="s">
        <v>320</v>
      </c>
      <c r="B126" s="47" t="s">
        <v>29</v>
      </c>
      <c r="C126" s="101" t="s">
        <v>181</v>
      </c>
      <c r="D126" s="101" t="s">
        <v>150</v>
      </c>
      <c r="E126" s="78" t="s">
        <v>726</v>
      </c>
      <c r="F126" s="137"/>
      <c r="G126" s="156">
        <f>G127+G128</f>
        <v>448.3</v>
      </c>
    </row>
    <row r="127" spans="1:7" ht="47.25">
      <c r="A127" s="230" t="s">
        <v>851</v>
      </c>
      <c r="B127" s="47" t="s">
        <v>29</v>
      </c>
      <c r="C127" s="101" t="s">
        <v>181</v>
      </c>
      <c r="D127" s="101" t="s">
        <v>150</v>
      </c>
      <c r="E127" s="78" t="s">
        <v>726</v>
      </c>
      <c r="F127" s="137" t="s">
        <v>852</v>
      </c>
      <c r="G127" s="156">
        <v>443.3</v>
      </c>
    </row>
    <row r="128" spans="1:7" ht="34.5" customHeight="1">
      <c r="A128" s="230" t="s">
        <v>850</v>
      </c>
      <c r="B128" s="47" t="s">
        <v>29</v>
      </c>
      <c r="C128" s="101" t="s">
        <v>181</v>
      </c>
      <c r="D128" s="101" t="s">
        <v>150</v>
      </c>
      <c r="E128" s="78" t="s">
        <v>726</v>
      </c>
      <c r="F128" s="137" t="s">
        <v>853</v>
      </c>
      <c r="G128" s="156">
        <v>5</v>
      </c>
    </row>
    <row r="129" spans="1:7" ht="32.25" customHeight="1">
      <c r="A129" s="129" t="s">
        <v>371</v>
      </c>
      <c r="B129" s="44" t="s">
        <v>29</v>
      </c>
      <c r="C129" s="97" t="s">
        <v>150</v>
      </c>
      <c r="D129" s="97" t="s">
        <v>690</v>
      </c>
      <c r="E129" s="142"/>
      <c r="F129" s="142"/>
      <c r="G129" s="227">
        <f>G130</f>
        <v>6972.8</v>
      </c>
    </row>
    <row r="130" spans="1:7" ht="34.5" customHeight="1">
      <c r="A130" s="69" t="s">
        <v>26</v>
      </c>
      <c r="B130" s="47" t="s">
        <v>29</v>
      </c>
      <c r="C130" s="101" t="s">
        <v>150</v>
      </c>
      <c r="D130" s="101" t="s">
        <v>290</v>
      </c>
      <c r="E130" s="131"/>
      <c r="F130" s="131"/>
      <c r="G130" s="156">
        <f>G131</f>
        <v>6972.8</v>
      </c>
    </row>
    <row r="131" spans="1:7" ht="51" customHeight="1">
      <c r="A131" s="69" t="s">
        <v>416</v>
      </c>
      <c r="B131" s="47" t="s">
        <v>29</v>
      </c>
      <c r="C131" s="101" t="s">
        <v>150</v>
      </c>
      <c r="D131" s="101" t="s">
        <v>290</v>
      </c>
      <c r="E131" s="100" t="s">
        <v>615</v>
      </c>
      <c r="F131" s="131"/>
      <c r="G131" s="156">
        <f>G133+G136+G139+G142+G144+G147</f>
        <v>6972.8</v>
      </c>
    </row>
    <row r="132" spans="1:7" ht="32.25" customHeight="1">
      <c r="A132" s="2" t="s">
        <v>617</v>
      </c>
      <c r="B132" s="47" t="s">
        <v>29</v>
      </c>
      <c r="C132" s="101" t="s">
        <v>150</v>
      </c>
      <c r="D132" s="101" t="s">
        <v>290</v>
      </c>
      <c r="E132" s="100" t="s">
        <v>614</v>
      </c>
      <c r="F132" s="131"/>
      <c r="G132" s="156">
        <f>G133</f>
        <v>100</v>
      </c>
    </row>
    <row r="133" spans="1:7" ht="17.25" customHeight="1">
      <c r="A133" s="69" t="s">
        <v>291</v>
      </c>
      <c r="B133" s="47" t="s">
        <v>29</v>
      </c>
      <c r="C133" s="101" t="s">
        <v>150</v>
      </c>
      <c r="D133" s="101" t="s">
        <v>290</v>
      </c>
      <c r="E133" s="100" t="s">
        <v>616</v>
      </c>
      <c r="F133" s="131"/>
      <c r="G133" s="156">
        <f>G134</f>
        <v>100</v>
      </c>
    </row>
    <row r="134" spans="1:7" ht="31.5">
      <c r="A134" s="230" t="s">
        <v>850</v>
      </c>
      <c r="B134" s="47" t="s">
        <v>29</v>
      </c>
      <c r="C134" s="101" t="s">
        <v>150</v>
      </c>
      <c r="D134" s="101" t="s">
        <v>290</v>
      </c>
      <c r="E134" s="100" t="s">
        <v>616</v>
      </c>
      <c r="F134" s="137" t="s">
        <v>853</v>
      </c>
      <c r="G134" s="156">
        <v>100</v>
      </c>
    </row>
    <row r="135" spans="1:7" ht="15.75">
      <c r="A135" s="2" t="s">
        <v>619</v>
      </c>
      <c r="B135" s="47" t="s">
        <v>29</v>
      </c>
      <c r="C135" s="101" t="s">
        <v>150</v>
      </c>
      <c r="D135" s="101" t="s">
        <v>290</v>
      </c>
      <c r="E135" s="100" t="s">
        <v>618</v>
      </c>
      <c r="F135" s="131"/>
      <c r="G135" s="156">
        <f>G136</f>
        <v>245</v>
      </c>
    </row>
    <row r="136" spans="1:7" ht="15.75">
      <c r="A136" s="139" t="s">
        <v>293</v>
      </c>
      <c r="B136" s="47" t="s">
        <v>29</v>
      </c>
      <c r="C136" s="101" t="s">
        <v>150</v>
      </c>
      <c r="D136" s="101" t="s">
        <v>290</v>
      </c>
      <c r="E136" s="100" t="s">
        <v>620</v>
      </c>
      <c r="F136" s="131"/>
      <c r="G136" s="156">
        <f>G137</f>
        <v>245</v>
      </c>
    </row>
    <row r="137" spans="1:7" ht="31.5">
      <c r="A137" s="230" t="s">
        <v>850</v>
      </c>
      <c r="B137" s="47" t="s">
        <v>29</v>
      </c>
      <c r="C137" s="101" t="s">
        <v>150</v>
      </c>
      <c r="D137" s="101" t="s">
        <v>290</v>
      </c>
      <c r="E137" s="100" t="s">
        <v>620</v>
      </c>
      <c r="F137" s="137" t="s">
        <v>853</v>
      </c>
      <c r="G137" s="156">
        <v>245</v>
      </c>
    </row>
    <row r="138" spans="1:7" ht="15.75" hidden="1">
      <c r="A138" s="2" t="s">
        <v>621</v>
      </c>
      <c r="B138" s="47" t="s">
        <v>29</v>
      </c>
      <c r="C138" s="101" t="s">
        <v>150</v>
      </c>
      <c r="D138" s="101" t="s">
        <v>290</v>
      </c>
      <c r="E138" s="100" t="s">
        <v>623</v>
      </c>
      <c r="F138" s="131"/>
      <c r="G138" s="217">
        <f>G139</f>
        <v>0</v>
      </c>
    </row>
    <row r="139" spans="1:7" ht="15.75" hidden="1">
      <c r="A139" s="139" t="s">
        <v>295</v>
      </c>
      <c r="B139" s="47" t="s">
        <v>29</v>
      </c>
      <c r="C139" s="101" t="s">
        <v>150</v>
      </c>
      <c r="D139" s="101" t="s">
        <v>290</v>
      </c>
      <c r="E139" s="100" t="s">
        <v>625</v>
      </c>
      <c r="F139" s="131"/>
      <c r="G139" s="217">
        <f>G140</f>
        <v>0</v>
      </c>
    </row>
    <row r="140" spans="1:7" ht="31.5" hidden="1">
      <c r="A140" s="133" t="s">
        <v>699</v>
      </c>
      <c r="B140" s="47" t="s">
        <v>29</v>
      </c>
      <c r="C140" s="101" t="s">
        <v>150</v>
      </c>
      <c r="D140" s="101" t="s">
        <v>290</v>
      </c>
      <c r="E140" s="100" t="s">
        <v>625</v>
      </c>
      <c r="F140" s="137" t="s">
        <v>700</v>
      </c>
      <c r="G140" s="217">
        <v>0</v>
      </c>
    </row>
    <row r="141" spans="1:7" ht="15.75">
      <c r="A141" s="2" t="s">
        <v>622</v>
      </c>
      <c r="B141" s="47" t="s">
        <v>29</v>
      </c>
      <c r="C141" s="101" t="s">
        <v>150</v>
      </c>
      <c r="D141" s="101" t="s">
        <v>290</v>
      </c>
      <c r="E141" s="100" t="s">
        <v>624</v>
      </c>
      <c r="F141" s="131"/>
      <c r="G141" s="156">
        <f>G142</f>
        <v>195</v>
      </c>
    </row>
    <row r="142" spans="1:7" ht="15.75">
      <c r="A142" s="139" t="s">
        <v>297</v>
      </c>
      <c r="B142" s="47" t="s">
        <v>29</v>
      </c>
      <c r="C142" s="101" t="s">
        <v>150</v>
      </c>
      <c r="D142" s="101" t="s">
        <v>290</v>
      </c>
      <c r="E142" s="100" t="s">
        <v>626</v>
      </c>
      <c r="F142" s="131"/>
      <c r="G142" s="156">
        <f>G143</f>
        <v>195</v>
      </c>
    </row>
    <row r="143" spans="1:7" ht="36.75" customHeight="1">
      <c r="A143" s="230" t="s">
        <v>850</v>
      </c>
      <c r="B143" s="47" t="s">
        <v>29</v>
      </c>
      <c r="C143" s="101" t="s">
        <v>150</v>
      </c>
      <c r="D143" s="101" t="s">
        <v>290</v>
      </c>
      <c r="E143" s="100" t="s">
        <v>626</v>
      </c>
      <c r="F143" s="137" t="s">
        <v>853</v>
      </c>
      <c r="G143" s="156">
        <v>195</v>
      </c>
    </row>
    <row r="144" spans="1:7" ht="18.75" customHeight="1">
      <c r="A144" s="2" t="s">
        <v>867</v>
      </c>
      <c r="B144" s="47" t="s">
        <v>29</v>
      </c>
      <c r="C144" s="101" t="s">
        <v>150</v>
      </c>
      <c r="D144" s="101" t="s">
        <v>290</v>
      </c>
      <c r="E144" s="100" t="s">
        <v>869</v>
      </c>
      <c r="F144" s="100"/>
      <c r="G144" s="156">
        <f>G145</f>
        <v>99.5</v>
      </c>
    </row>
    <row r="145" spans="1:7" ht="18.75" customHeight="1">
      <c r="A145" s="67" t="s">
        <v>868</v>
      </c>
      <c r="B145" s="47" t="s">
        <v>29</v>
      </c>
      <c r="C145" s="101" t="s">
        <v>150</v>
      </c>
      <c r="D145" s="101" t="s">
        <v>290</v>
      </c>
      <c r="E145" s="100" t="s">
        <v>870</v>
      </c>
      <c r="F145" s="100"/>
      <c r="G145" s="156">
        <f>G146</f>
        <v>99.5</v>
      </c>
    </row>
    <row r="146" spans="1:7" ht="33.75" customHeight="1">
      <c r="A146" s="133" t="s">
        <v>850</v>
      </c>
      <c r="B146" s="47" t="s">
        <v>29</v>
      </c>
      <c r="C146" s="101" t="s">
        <v>150</v>
      </c>
      <c r="D146" s="101" t="s">
        <v>290</v>
      </c>
      <c r="E146" s="100" t="s">
        <v>870</v>
      </c>
      <c r="F146" s="100">
        <v>200</v>
      </c>
      <c r="G146" s="156">
        <v>99.5</v>
      </c>
    </row>
    <row r="147" spans="1:7" ht="20.25" customHeight="1">
      <c r="A147" s="2" t="s">
        <v>872</v>
      </c>
      <c r="B147" s="47" t="s">
        <v>29</v>
      </c>
      <c r="C147" s="101" t="s">
        <v>150</v>
      </c>
      <c r="D147" s="101" t="s">
        <v>290</v>
      </c>
      <c r="E147" s="100" t="s">
        <v>871</v>
      </c>
      <c r="F147" s="100"/>
      <c r="G147" s="156">
        <f>G148+G150</f>
        <v>6333.3</v>
      </c>
    </row>
    <row r="148" spans="1:7" ht="15.75" customHeight="1">
      <c r="A148" s="67" t="s">
        <v>873</v>
      </c>
      <c r="B148" s="47"/>
      <c r="C148" s="101"/>
      <c r="D148" s="101"/>
      <c r="E148" s="100" t="s">
        <v>874</v>
      </c>
      <c r="F148" s="100"/>
      <c r="G148" s="156">
        <f>G149</f>
        <v>633.3</v>
      </c>
    </row>
    <row r="149" spans="1:7" ht="36.75" customHeight="1">
      <c r="A149" s="230" t="s">
        <v>859</v>
      </c>
      <c r="B149" s="47"/>
      <c r="C149" s="101"/>
      <c r="D149" s="101"/>
      <c r="E149" s="100" t="s">
        <v>874</v>
      </c>
      <c r="F149" s="100">
        <v>400</v>
      </c>
      <c r="G149" s="156">
        <v>633.3</v>
      </c>
    </row>
    <row r="150" spans="1:7" ht="17.25" customHeight="1">
      <c r="A150" s="67" t="s">
        <v>875</v>
      </c>
      <c r="B150" s="47" t="s">
        <v>29</v>
      </c>
      <c r="C150" s="101" t="s">
        <v>150</v>
      </c>
      <c r="D150" s="101" t="s">
        <v>290</v>
      </c>
      <c r="E150" s="100" t="s">
        <v>881</v>
      </c>
      <c r="F150" s="100"/>
      <c r="G150" s="156">
        <f>G151</f>
        <v>5700</v>
      </c>
    </row>
    <row r="151" spans="1:7" ht="36.75" customHeight="1">
      <c r="A151" s="230" t="s">
        <v>859</v>
      </c>
      <c r="B151" s="47" t="s">
        <v>29</v>
      </c>
      <c r="C151" s="101" t="s">
        <v>150</v>
      </c>
      <c r="D151" s="101" t="s">
        <v>290</v>
      </c>
      <c r="E151" s="100" t="s">
        <v>881</v>
      </c>
      <c r="F151" s="100">
        <v>400</v>
      </c>
      <c r="G151" s="156">
        <v>5700</v>
      </c>
    </row>
    <row r="152" spans="1:7" ht="17.25" customHeight="1">
      <c r="A152" s="129" t="s">
        <v>372</v>
      </c>
      <c r="B152" s="44" t="s">
        <v>29</v>
      </c>
      <c r="C152" s="97" t="s">
        <v>172</v>
      </c>
      <c r="D152" s="97" t="s">
        <v>690</v>
      </c>
      <c r="E152" s="130"/>
      <c r="F152" s="130"/>
      <c r="G152" s="227">
        <f>G153+G159+G175</f>
        <v>5742.599999999999</v>
      </c>
    </row>
    <row r="153" spans="1:7" ht="17.25" customHeight="1">
      <c r="A153" s="69" t="s">
        <v>27</v>
      </c>
      <c r="B153" s="47" t="s">
        <v>29</v>
      </c>
      <c r="C153" s="101" t="s">
        <v>172</v>
      </c>
      <c r="D153" s="101" t="s">
        <v>181</v>
      </c>
      <c r="E153" s="131"/>
      <c r="F153" s="131"/>
      <c r="G153" s="156">
        <f>G154</f>
        <v>10</v>
      </c>
    </row>
    <row r="154" spans="1:7" ht="51.75" customHeight="1">
      <c r="A154" s="133" t="s">
        <v>162</v>
      </c>
      <c r="B154" s="47" t="s">
        <v>29</v>
      </c>
      <c r="C154" s="101" t="s">
        <v>172</v>
      </c>
      <c r="D154" s="101" t="s">
        <v>181</v>
      </c>
      <c r="E154" s="78" t="s">
        <v>652</v>
      </c>
      <c r="F154" s="131"/>
      <c r="G154" s="156">
        <f>G155</f>
        <v>10</v>
      </c>
    </row>
    <row r="155" spans="1:7" ht="17.25" customHeight="1">
      <c r="A155" s="69" t="s">
        <v>164</v>
      </c>
      <c r="B155" s="47" t="s">
        <v>29</v>
      </c>
      <c r="C155" s="101" t="s">
        <v>172</v>
      </c>
      <c r="D155" s="101" t="s">
        <v>181</v>
      </c>
      <c r="E155" s="78" t="s">
        <v>651</v>
      </c>
      <c r="F155" s="131"/>
      <c r="G155" s="156">
        <f>G157</f>
        <v>10</v>
      </c>
    </row>
    <row r="156" spans="1:7" ht="17.25" customHeight="1">
      <c r="A156" s="69" t="s">
        <v>164</v>
      </c>
      <c r="B156" s="47" t="s">
        <v>29</v>
      </c>
      <c r="C156" s="101" t="s">
        <v>172</v>
      </c>
      <c r="D156" s="101" t="s">
        <v>181</v>
      </c>
      <c r="E156" s="100" t="s">
        <v>650</v>
      </c>
      <c r="F156" s="131"/>
      <c r="G156" s="156">
        <f>G157</f>
        <v>10</v>
      </c>
    </row>
    <row r="157" spans="1:7" ht="96" customHeight="1">
      <c r="A157" s="69" t="s">
        <v>341</v>
      </c>
      <c r="B157" s="47" t="s">
        <v>29</v>
      </c>
      <c r="C157" s="101" t="s">
        <v>172</v>
      </c>
      <c r="D157" s="101" t="s">
        <v>181</v>
      </c>
      <c r="E157" s="78" t="s">
        <v>658</v>
      </c>
      <c r="F157" s="131"/>
      <c r="G157" s="156">
        <f>G158</f>
        <v>10</v>
      </c>
    </row>
    <row r="158" spans="1:7" ht="15.75">
      <c r="A158" s="230" t="s">
        <v>858</v>
      </c>
      <c r="B158" s="47" t="s">
        <v>29</v>
      </c>
      <c r="C158" s="101" t="s">
        <v>172</v>
      </c>
      <c r="D158" s="101" t="s">
        <v>181</v>
      </c>
      <c r="E158" s="78" t="s">
        <v>658</v>
      </c>
      <c r="F158" s="131" t="s">
        <v>855</v>
      </c>
      <c r="G158" s="156">
        <v>10</v>
      </c>
    </row>
    <row r="159" spans="1:7" ht="15.75">
      <c r="A159" s="69" t="s">
        <v>108</v>
      </c>
      <c r="B159" s="47" t="s">
        <v>29</v>
      </c>
      <c r="C159" s="101" t="s">
        <v>172</v>
      </c>
      <c r="D159" s="101" t="s">
        <v>290</v>
      </c>
      <c r="E159" s="131"/>
      <c r="F159" s="131"/>
      <c r="G159" s="156">
        <f>G160+G169</f>
        <v>4432.599999999999</v>
      </c>
    </row>
    <row r="160" spans="1:7" ht="48.75" customHeight="1">
      <c r="A160" s="135" t="s">
        <v>694</v>
      </c>
      <c r="B160" s="47" t="s">
        <v>29</v>
      </c>
      <c r="C160" s="101" t="s">
        <v>172</v>
      </c>
      <c r="D160" s="101" t="s">
        <v>290</v>
      </c>
      <c r="E160" s="100" t="s">
        <v>630</v>
      </c>
      <c r="F160" s="131"/>
      <c r="G160" s="156">
        <f>G161+G172</f>
        <v>4432.599999999999</v>
      </c>
    </row>
    <row r="161" spans="1:7" ht="20.25" customHeight="1">
      <c r="A161" s="2" t="s">
        <v>628</v>
      </c>
      <c r="B161" s="47" t="s">
        <v>29</v>
      </c>
      <c r="C161" s="101" t="s">
        <v>172</v>
      </c>
      <c r="D161" s="101" t="s">
        <v>290</v>
      </c>
      <c r="E161" s="100" t="s">
        <v>633</v>
      </c>
      <c r="F161" s="131"/>
      <c r="G161" s="156">
        <f>G162+G165+G167</f>
        <v>4362.599999999999</v>
      </c>
    </row>
    <row r="162" spans="1:7" ht="15.75">
      <c r="A162" s="143" t="s">
        <v>302</v>
      </c>
      <c r="B162" s="47" t="s">
        <v>29</v>
      </c>
      <c r="C162" s="101" t="s">
        <v>172</v>
      </c>
      <c r="D162" s="101" t="s">
        <v>290</v>
      </c>
      <c r="E162" s="100" t="s">
        <v>635</v>
      </c>
      <c r="F162" s="131"/>
      <c r="G162" s="156">
        <f>G164+G163</f>
        <v>3855</v>
      </c>
    </row>
    <row r="163" spans="1:7" ht="31.5" hidden="1">
      <c r="A163" s="69" t="s">
        <v>178</v>
      </c>
      <c r="B163" s="47" t="s">
        <v>29</v>
      </c>
      <c r="C163" s="101" t="s">
        <v>172</v>
      </c>
      <c r="D163" s="101" t="s">
        <v>290</v>
      </c>
      <c r="E163" s="138" t="s">
        <v>303</v>
      </c>
      <c r="F163" s="131" t="s">
        <v>375</v>
      </c>
      <c r="G163" s="156">
        <v>0</v>
      </c>
    </row>
    <row r="164" spans="1:7" ht="31.5">
      <c r="A164" s="230" t="s">
        <v>850</v>
      </c>
      <c r="B164" s="47" t="s">
        <v>29</v>
      </c>
      <c r="C164" s="101" t="s">
        <v>172</v>
      </c>
      <c r="D164" s="101" t="s">
        <v>290</v>
      </c>
      <c r="E164" s="100" t="s">
        <v>635</v>
      </c>
      <c r="F164" s="131" t="s">
        <v>853</v>
      </c>
      <c r="G164" s="156">
        <v>3855</v>
      </c>
    </row>
    <row r="165" spans="1:7" ht="15.75">
      <c r="A165" s="45" t="s">
        <v>861</v>
      </c>
      <c r="B165" s="47" t="s">
        <v>29</v>
      </c>
      <c r="C165" s="101" t="s">
        <v>172</v>
      </c>
      <c r="D165" s="101" t="s">
        <v>290</v>
      </c>
      <c r="E165" s="100" t="s">
        <v>862</v>
      </c>
      <c r="F165" s="131"/>
      <c r="G165" s="156">
        <f>G166</f>
        <v>169.2</v>
      </c>
    </row>
    <row r="166" spans="1:7" ht="31.5">
      <c r="A166" s="230" t="s">
        <v>850</v>
      </c>
      <c r="B166" s="47" t="s">
        <v>29</v>
      </c>
      <c r="C166" s="101" t="s">
        <v>172</v>
      </c>
      <c r="D166" s="101" t="s">
        <v>290</v>
      </c>
      <c r="E166" s="100" t="s">
        <v>862</v>
      </c>
      <c r="F166" s="131" t="s">
        <v>853</v>
      </c>
      <c r="G166" s="156">
        <v>169.2</v>
      </c>
    </row>
    <row r="167" spans="1:7" ht="31.5">
      <c r="A167" s="2" t="s">
        <v>711</v>
      </c>
      <c r="B167" s="47" t="s">
        <v>29</v>
      </c>
      <c r="C167" s="101" t="s">
        <v>172</v>
      </c>
      <c r="D167" s="101" t="s">
        <v>290</v>
      </c>
      <c r="E167" s="100" t="s">
        <v>710</v>
      </c>
      <c r="F167" s="131"/>
      <c r="G167" s="156">
        <f>G168</f>
        <v>338.4</v>
      </c>
    </row>
    <row r="168" spans="1:7" ht="31.5">
      <c r="A168" s="230" t="s">
        <v>850</v>
      </c>
      <c r="B168" s="47" t="s">
        <v>29</v>
      </c>
      <c r="C168" s="101" t="s">
        <v>172</v>
      </c>
      <c r="D168" s="101" t="s">
        <v>290</v>
      </c>
      <c r="E168" s="100" t="s">
        <v>710</v>
      </c>
      <c r="F168" s="131" t="s">
        <v>853</v>
      </c>
      <c r="G168" s="156">
        <v>338.4</v>
      </c>
    </row>
    <row r="169" spans="1:7" ht="15.75" hidden="1">
      <c r="A169" s="133" t="s">
        <v>164</v>
      </c>
      <c r="B169" s="47" t="s">
        <v>29</v>
      </c>
      <c r="C169" s="101" t="s">
        <v>172</v>
      </c>
      <c r="D169" s="101" t="s">
        <v>290</v>
      </c>
      <c r="E169" s="140" t="s">
        <v>165</v>
      </c>
      <c r="F169" s="131"/>
      <c r="G169" s="156">
        <f>G171</f>
        <v>0</v>
      </c>
    </row>
    <row r="170" spans="1:7" ht="15.75" hidden="1">
      <c r="A170" s="46" t="s">
        <v>403</v>
      </c>
      <c r="B170" s="47" t="s">
        <v>29</v>
      </c>
      <c r="C170" s="101" t="s">
        <v>172</v>
      </c>
      <c r="D170" s="101" t="s">
        <v>290</v>
      </c>
      <c r="E170" s="155" t="s">
        <v>404</v>
      </c>
      <c r="F170" s="78"/>
      <c r="G170" s="156">
        <f>G171</f>
        <v>0</v>
      </c>
    </row>
    <row r="171" spans="1:7" ht="31.5" hidden="1">
      <c r="A171" s="46" t="s">
        <v>160</v>
      </c>
      <c r="B171" s="47" t="s">
        <v>29</v>
      </c>
      <c r="C171" s="101" t="s">
        <v>172</v>
      </c>
      <c r="D171" s="101" t="s">
        <v>290</v>
      </c>
      <c r="E171" s="155" t="s">
        <v>404</v>
      </c>
      <c r="F171" s="78">
        <v>244</v>
      </c>
      <c r="G171" s="156">
        <f>'Прил.7 Прогр.2018'!E440</f>
        <v>0</v>
      </c>
    </row>
    <row r="172" spans="1:7" ht="15.75">
      <c r="A172" s="2" t="s">
        <v>776</v>
      </c>
      <c r="B172" s="47" t="s">
        <v>29</v>
      </c>
      <c r="C172" s="101" t="s">
        <v>172</v>
      </c>
      <c r="D172" s="101" t="s">
        <v>290</v>
      </c>
      <c r="E172" s="100" t="s">
        <v>774</v>
      </c>
      <c r="F172" s="100"/>
      <c r="G172" s="156">
        <f>G173</f>
        <v>70</v>
      </c>
    </row>
    <row r="173" spans="1:7" ht="15.75">
      <c r="A173" s="46" t="s">
        <v>777</v>
      </c>
      <c r="B173" s="47" t="s">
        <v>29</v>
      </c>
      <c r="C173" s="101" t="s">
        <v>172</v>
      </c>
      <c r="D173" s="101" t="s">
        <v>290</v>
      </c>
      <c r="E173" s="100" t="s">
        <v>775</v>
      </c>
      <c r="F173" s="100"/>
      <c r="G173" s="156">
        <f>G174</f>
        <v>70</v>
      </c>
    </row>
    <row r="174" spans="1:7" ht="31.5">
      <c r="A174" s="230" t="s">
        <v>850</v>
      </c>
      <c r="B174" s="47" t="s">
        <v>29</v>
      </c>
      <c r="C174" s="101" t="s">
        <v>172</v>
      </c>
      <c r="D174" s="101" t="s">
        <v>290</v>
      </c>
      <c r="E174" s="100" t="s">
        <v>775</v>
      </c>
      <c r="F174" s="100">
        <v>200</v>
      </c>
      <c r="G174" s="156">
        <v>70</v>
      </c>
    </row>
    <row r="175" spans="1:7" ht="15.75">
      <c r="A175" s="69" t="s">
        <v>3</v>
      </c>
      <c r="B175" s="47" t="s">
        <v>29</v>
      </c>
      <c r="C175" s="101" t="s">
        <v>172</v>
      </c>
      <c r="D175" s="101" t="s">
        <v>173</v>
      </c>
      <c r="E175" s="131"/>
      <c r="F175" s="131"/>
      <c r="G175" s="156">
        <f>G176+G182+G185</f>
        <v>1300</v>
      </c>
    </row>
    <row r="176" spans="1:7" ht="50.25" customHeight="1">
      <c r="A176" s="135" t="s">
        <v>427</v>
      </c>
      <c r="B176" s="47" t="s">
        <v>29</v>
      </c>
      <c r="C176" s="101" t="s">
        <v>172</v>
      </c>
      <c r="D176" s="101" t="s">
        <v>173</v>
      </c>
      <c r="E176" s="100" t="s">
        <v>523</v>
      </c>
      <c r="F176" s="131"/>
      <c r="G176" s="156">
        <f>G177</f>
        <v>700</v>
      </c>
    </row>
    <row r="177" spans="1:7" ht="19.5" customHeight="1">
      <c r="A177" s="52" t="s">
        <v>520</v>
      </c>
      <c r="B177" s="47" t="s">
        <v>29</v>
      </c>
      <c r="C177" s="101" t="s">
        <v>172</v>
      </c>
      <c r="D177" s="101" t="s">
        <v>173</v>
      </c>
      <c r="E177" s="100" t="s">
        <v>521</v>
      </c>
      <c r="F177" s="131"/>
      <c r="G177" s="156">
        <f>G178+G180</f>
        <v>700</v>
      </c>
    </row>
    <row r="178" spans="1:7" ht="31.5">
      <c r="A178" s="135" t="s">
        <v>174</v>
      </c>
      <c r="B178" s="47" t="s">
        <v>29</v>
      </c>
      <c r="C178" s="101" t="s">
        <v>172</v>
      </c>
      <c r="D178" s="101" t="s">
        <v>173</v>
      </c>
      <c r="E178" s="100" t="s">
        <v>525</v>
      </c>
      <c r="F178" s="131"/>
      <c r="G178" s="156">
        <f>G179</f>
        <v>700</v>
      </c>
    </row>
    <row r="179" spans="1:7" ht="31.5">
      <c r="A179" s="230" t="s">
        <v>850</v>
      </c>
      <c r="B179" s="47" t="s">
        <v>29</v>
      </c>
      <c r="C179" s="101" t="s">
        <v>172</v>
      </c>
      <c r="D179" s="101" t="s">
        <v>173</v>
      </c>
      <c r="E179" s="100" t="s">
        <v>525</v>
      </c>
      <c r="F179" s="131" t="s">
        <v>853</v>
      </c>
      <c r="G179" s="156">
        <v>700</v>
      </c>
    </row>
    <row r="180" spans="1:7" ht="31.5" hidden="1">
      <c r="A180" s="135" t="s">
        <v>179</v>
      </c>
      <c r="B180" s="47" t="s">
        <v>29</v>
      </c>
      <c r="C180" s="101" t="s">
        <v>172</v>
      </c>
      <c r="D180" s="101" t="s">
        <v>173</v>
      </c>
      <c r="E180" s="138" t="s">
        <v>180</v>
      </c>
      <c r="F180" s="138"/>
      <c r="G180" s="217">
        <f>G181</f>
        <v>0</v>
      </c>
    </row>
    <row r="181" spans="1:7" ht="31.5" hidden="1">
      <c r="A181" s="135" t="s">
        <v>160</v>
      </c>
      <c r="B181" s="47" t="s">
        <v>29</v>
      </c>
      <c r="C181" s="101" t="s">
        <v>172</v>
      </c>
      <c r="D181" s="101" t="s">
        <v>173</v>
      </c>
      <c r="E181" s="138" t="s">
        <v>180</v>
      </c>
      <c r="F181" s="138">
        <v>244</v>
      </c>
      <c r="G181" s="217">
        <v>0</v>
      </c>
    </row>
    <row r="182" spans="1:7" ht="50.25" customHeight="1" hidden="1">
      <c r="A182" s="135" t="s">
        <v>307</v>
      </c>
      <c r="B182" s="47" t="s">
        <v>29</v>
      </c>
      <c r="C182" s="101" t="s">
        <v>172</v>
      </c>
      <c r="D182" s="101" t="s">
        <v>173</v>
      </c>
      <c r="E182" s="138" t="s">
        <v>308</v>
      </c>
      <c r="F182" s="131"/>
      <c r="G182" s="217">
        <f>G183</f>
        <v>0</v>
      </c>
    </row>
    <row r="183" spans="1:7" ht="16.5" customHeight="1" hidden="1">
      <c r="A183" s="135" t="s">
        <v>309</v>
      </c>
      <c r="B183" s="47" t="s">
        <v>29</v>
      </c>
      <c r="C183" s="101" t="s">
        <v>172</v>
      </c>
      <c r="D183" s="101" t="s">
        <v>173</v>
      </c>
      <c r="E183" s="131" t="s">
        <v>310</v>
      </c>
      <c r="F183" s="131"/>
      <c r="G183" s="217">
        <f>G184</f>
        <v>0</v>
      </c>
    </row>
    <row r="184" spans="1:7" ht="15.75" hidden="1">
      <c r="A184" s="69" t="s">
        <v>211</v>
      </c>
      <c r="B184" s="47" t="s">
        <v>29</v>
      </c>
      <c r="C184" s="101" t="s">
        <v>172</v>
      </c>
      <c r="D184" s="101" t="s">
        <v>173</v>
      </c>
      <c r="E184" s="131" t="s">
        <v>310</v>
      </c>
      <c r="F184" s="131" t="s">
        <v>360</v>
      </c>
      <c r="G184" s="217">
        <v>0</v>
      </c>
    </row>
    <row r="185" spans="1:7" ht="51" customHeight="1">
      <c r="A185" s="133" t="s">
        <v>162</v>
      </c>
      <c r="B185" s="47" t="s">
        <v>29</v>
      </c>
      <c r="C185" s="101" t="s">
        <v>172</v>
      </c>
      <c r="D185" s="101" t="s">
        <v>173</v>
      </c>
      <c r="E185" s="78" t="s">
        <v>652</v>
      </c>
      <c r="F185" s="131"/>
      <c r="G185" s="156">
        <f>G186</f>
        <v>600</v>
      </c>
    </row>
    <row r="186" spans="1:7" ht="18.75" customHeight="1">
      <c r="A186" s="133" t="s">
        <v>164</v>
      </c>
      <c r="B186" s="47" t="s">
        <v>29</v>
      </c>
      <c r="C186" s="101" t="s">
        <v>172</v>
      </c>
      <c r="D186" s="101" t="s">
        <v>173</v>
      </c>
      <c r="E186" s="78" t="s">
        <v>651</v>
      </c>
      <c r="F186" s="131"/>
      <c r="G186" s="156">
        <f>G188+G190</f>
        <v>600</v>
      </c>
    </row>
    <row r="187" spans="1:7" ht="18.75" customHeight="1">
      <c r="A187" s="133" t="s">
        <v>164</v>
      </c>
      <c r="B187" s="47" t="s">
        <v>29</v>
      </c>
      <c r="C187" s="101" t="s">
        <v>172</v>
      </c>
      <c r="D187" s="101" t="s">
        <v>173</v>
      </c>
      <c r="E187" s="100" t="s">
        <v>650</v>
      </c>
      <c r="F187" s="131"/>
      <c r="G187" s="156">
        <f>G188+G191</f>
        <v>600</v>
      </c>
    </row>
    <row r="188" spans="1:7" ht="61.5" customHeight="1">
      <c r="A188" s="133" t="s">
        <v>343</v>
      </c>
      <c r="B188" s="47" t="s">
        <v>29</v>
      </c>
      <c r="C188" s="101" t="s">
        <v>172</v>
      </c>
      <c r="D188" s="101" t="s">
        <v>173</v>
      </c>
      <c r="E188" s="78" t="s">
        <v>659</v>
      </c>
      <c r="F188" s="131"/>
      <c r="G188" s="156">
        <f>G189</f>
        <v>400</v>
      </c>
    </row>
    <row r="189" spans="1:7" ht="31.5">
      <c r="A189" s="230" t="s">
        <v>850</v>
      </c>
      <c r="B189" s="47" t="s">
        <v>29</v>
      </c>
      <c r="C189" s="101" t="s">
        <v>172</v>
      </c>
      <c r="D189" s="101" t="s">
        <v>173</v>
      </c>
      <c r="E189" s="78" t="s">
        <v>659</v>
      </c>
      <c r="F189" s="131" t="s">
        <v>853</v>
      </c>
      <c r="G189" s="156">
        <v>400</v>
      </c>
    </row>
    <row r="190" spans="1:7" ht="69" customHeight="1">
      <c r="A190" s="133" t="s">
        <v>345</v>
      </c>
      <c r="B190" s="47" t="s">
        <v>29</v>
      </c>
      <c r="C190" s="101" t="s">
        <v>172</v>
      </c>
      <c r="D190" s="101" t="s">
        <v>173</v>
      </c>
      <c r="E190" s="78" t="s">
        <v>660</v>
      </c>
      <c r="F190" s="131"/>
      <c r="G190" s="156">
        <f>G191</f>
        <v>200</v>
      </c>
    </row>
    <row r="191" spans="1:7" ht="31.5">
      <c r="A191" s="133" t="s">
        <v>699</v>
      </c>
      <c r="B191" s="47" t="s">
        <v>29</v>
      </c>
      <c r="C191" s="101" t="s">
        <v>172</v>
      </c>
      <c r="D191" s="101" t="s">
        <v>173</v>
      </c>
      <c r="E191" s="78" t="s">
        <v>660</v>
      </c>
      <c r="F191" s="131" t="s">
        <v>853</v>
      </c>
      <c r="G191" s="156">
        <v>200</v>
      </c>
    </row>
    <row r="192" spans="1:7" ht="15.75">
      <c r="A192" s="129" t="s">
        <v>373</v>
      </c>
      <c r="B192" s="44" t="s">
        <v>29</v>
      </c>
      <c r="C192" s="97" t="s">
        <v>176</v>
      </c>
      <c r="D192" s="97" t="s">
        <v>690</v>
      </c>
      <c r="E192" s="130"/>
      <c r="F192" s="130"/>
      <c r="G192" s="227">
        <f>G193+G203+G223+G256</f>
        <v>9050.099999999999</v>
      </c>
    </row>
    <row r="193" spans="1:7" ht="15.75">
      <c r="A193" s="69" t="s">
        <v>4</v>
      </c>
      <c r="B193" s="47" t="s">
        <v>29</v>
      </c>
      <c r="C193" s="101" t="s">
        <v>176</v>
      </c>
      <c r="D193" s="101" t="s">
        <v>149</v>
      </c>
      <c r="E193" s="131"/>
      <c r="F193" s="131"/>
      <c r="G193" s="156">
        <f>G194+G200</f>
        <v>1571.7</v>
      </c>
    </row>
    <row r="194" spans="1:7" ht="50.25" customHeight="1">
      <c r="A194" s="135" t="s">
        <v>420</v>
      </c>
      <c r="B194" s="47" t="s">
        <v>29</v>
      </c>
      <c r="C194" s="101" t="s">
        <v>176</v>
      </c>
      <c r="D194" s="101" t="s">
        <v>149</v>
      </c>
      <c r="E194" s="100" t="s">
        <v>523</v>
      </c>
      <c r="F194" s="131"/>
      <c r="G194" s="156">
        <f>G195+G198</f>
        <v>1571.7</v>
      </c>
    </row>
    <row r="195" spans="1:7" ht="17.25" customHeight="1" hidden="1">
      <c r="A195" s="69" t="s">
        <v>184</v>
      </c>
      <c r="B195" s="47" t="s">
        <v>29</v>
      </c>
      <c r="C195" s="101" t="s">
        <v>176</v>
      </c>
      <c r="D195" s="101" t="s">
        <v>149</v>
      </c>
      <c r="E195" s="138" t="s">
        <v>398</v>
      </c>
      <c r="F195" s="131"/>
      <c r="G195" s="156">
        <f>G196</f>
        <v>0</v>
      </c>
    </row>
    <row r="196" spans="1:7" ht="36" customHeight="1" hidden="1">
      <c r="A196" s="69" t="s">
        <v>185</v>
      </c>
      <c r="B196" s="47" t="s">
        <v>29</v>
      </c>
      <c r="C196" s="101" t="s">
        <v>176</v>
      </c>
      <c r="D196" s="101" t="s">
        <v>149</v>
      </c>
      <c r="E196" s="138" t="s">
        <v>398</v>
      </c>
      <c r="F196" s="131" t="s">
        <v>374</v>
      </c>
      <c r="G196" s="156">
        <v>0</v>
      </c>
    </row>
    <row r="197" spans="1:7" ht="18.75" customHeight="1">
      <c r="A197" s="2" t="s">
        <v>535</v>
      </c>
      <c r="B197" s="47" t="s">
        <v>29</v>
      </c>
      <c r="C197" s="101" t="s">
        <v>176</v>
      </c>
      <c r="D197" s="101" t="s">
        <v>149</v>
      </c>
      <c r="E197" s="100" t="s">
        <v>534</v>
      </c>
      <c r="F197" s="131"/>
      <c r="G197" s="156">
        <f>G198</f>
        <v>1571.7</v>
      </c>
    </row>
    <row r="198" spans="1:7" ht="31.5">
      <c r="A198" s="69" t="s">
        <v>186</v>
      </c>
      <c r="B198" s="47" t="s">
        <v>29</v>
      </c>
      <c r="C198" s="101" t="s">
        <v>176</v>
      </c>
      <c r="D198" s="101" t="s">
        <v>149</v>
      </c>
      <c r="E198" s="100" t="s">
        <v>536</v>
      </c>
      <c r="F198" s="131"/>
      <c r="G198" s="156">
        <f>G199</f>
        <v>1571.7</v>
      </c>
    </row>
    <row r="199" spans="1:7" ht="31.5">
      <c r="A199" s="230" t="s">
        <v>850</v>
      </c>
      <c r="B199" s="47" t="s">
        <v>29</v>
      </c>
      <c r="C199" s="101" t="s">
        <v>176</v>
      </c>
      <c r="D199" s="101" t="s">
        <v>149</v>
      </c>
      <c r="E199" s="100" t="s">
        <v>536</v>
      </c>
      <c r="F199" s="131" t="s">
        <v>853</v>
      </c>
      <c r="G199" s="156">
        <f>2158-586.3</f>
        <v>1571.7</v>
      </c>
    </row>
    <row r="200" spans="1:7" ht="15.75" hidden="1">
      <c r="A200" s="46" t="s">
        <v>164</v>
      </c>
      <c r="B200" s="47" t="s">
        <v>29</v>
      </c>
      <c r="C200" s="101" t="s">
        <v>176</v>
      </c>
      <c r="D200" s="101" t="s">
        <v>149</v>
      </c>
      <c r="E200" s="100" t="s">
        <v>650</v>
      </c>
      <c r="F200" s="154"/>
      <c r="G200" s="217">
        <f>G201</f>
        <v>0</v>
      </c>
    </row>
    <row r="201" spans="1:7" ht="31.5" hidden="1">
      <c r="A201" s="11" t="s">
        <v>712</v>
      </c>
      <c r="B201" s="47" t="s">
        <v>29</v>
      </c>
      <c r="C201" s="101" t="s">
        <v>176</v>
      </c>
      <c r="D201" s="101" t="s">
        <v>149</v>
      </c>
      <c r="E201" s="100" t="s">
        <v>707</v>
      </c>
      <c r="F201" s="78"/>
      <c r="G201" s="217">
        <f>G202</f>
        <v>0</v>
      </c>
    </row>
    <row r="202" spans="1:7" ht="15.75" hidden="1">
      <c r="A202" s="11" t="s">
        <v>701</v>
      </c>
      <c r="B202" s="47" t="s">
        <v>29</v>
      </c>
      <c r="C202" s="101" t="s">
        <v>176</v>
      </c>
      <c r="D202" s="101" t="s">
        <v>149</v>
      </c>
      <c r="E202" s="100" t="s">
        <v>707</v>
      </c>
      <c r="F202" s="155">
        <v>410</v>
      </c>
      <c r="G202" s="217">
        <v>0</v>
      </c>
    </row>
    <row r="203" spans="1:7" ht="15.75">
      <c r="A203" s="69" t="s">
        <v>5</v>
      </c>
      <c r="B203" s="47" t="s">
        <v>29</v>
      </c>
      <c r="C203" s="101" t="s">
        <v>176</v>
      </c>
      <c r="D203" s="101" t="s">
        <v>181</v>
      </c>
      <c r="E203" s="131"/>
      <c r="F203" s="131"/>
      <c r="G203" s="156">
        <f>G204+G212+G220</f>
        <v>1474</v>
      </c>
    </row>
    <row r="204" spans="1:7" ht="49.5" customHeight="1">
      <c r="A204" s="135" t="s">
        <v>424</v>
      </c>
      <c r="B204" s="47" t="s">
        <v>29</v>
      </c>
      <c r="C204" s="101" t="s">
        <v>176</v>
      </c>
      <c r="D204" s="101" t="s">
        <v>181</v>
      </c>
      <c r="E204" s="100" t="s">
        <v>523</v>
      </c>
      <c r="F204" s="131"/>
      <c r="G204" s="156">
        <f>G209+G206</f>
        <v>889.6</v>
      </c>
    </row>
    <row r="205" spans="1:7" ht="34.5" customHeight="1">
      <c r="A205" s="2" t="s">
        <v>527</v>
      </c>
      <c r="B205" s="47" t="s">
        <v>29</v>
      </c>
      <c r="C205" s="101" t="s">
        <v>176</v>
      </c>
      <c r="D205" s="101" t="s">
        <v>181</v>
      </c>
      <c r="E205" s="100" t="s">
        <v>528</v>
      </c>
      <c r="F205" s="131"/>
      <c r="G205" s="156">
        <f>G206+G209</f>
        <v>889.6</v>
      </c>
    </row>
    <row r="206" spans="1:7" ht="31.5">
      <c r="A206" s="145" t="s">
        <v>179</v>
      </c>
      <c r="B206" s="47" t="s">
        <v>29</v>
      </c>
      <c r="C206" s="101" t="s">
        <v>176</v>
      </c>
      <c r="D206" s="101" t="s">
        <v>181</v>
      </c>
      <c r="E206" s="100" t="s">
        <v>529</v>
      </c>
      <c r="F206" s="131"/>
      <c r="G206" s="156">
        <f>G208+G207</f>
        <v>889.6</v>
      </c>
    </row>
    <row r="207" spans="1:7" ht="31.5" hidden="1">
      <c r="A207" s="69" t="s">
        <v>178</v>
      </c>
      <c r="B207" s="47" t="s">
        <v>29</v>
      </c>
      <c r="C207" s="101" t="s">
        <v>176</v>
      </c>
      <c r="D207" s="101" t="s">
        <v>181</v>
      </c>
      <c r="E207" s="138" t="s">
        <v>396</v>
      </c>
      <c r="F207" s="131" t="s">
        <v>375</v>
      </c>
      <c r="G207" s="156">
        <v>0</v>
      </c>
    </row>
    <row r="208" spans="1:7" ht="35.25" customHeight="1">
      <c r="A208" s="230" t="s">
        <v>859</v>
      </c>
      <c r="B208" s="47" t="s">
        <v>29</v>
      </c>
      <c r="C208" s="101" t="s">
        <v>176</v>
      </c>
      <c r="D208" s="101" t="s">
        <v>181</v>
      </c>
      <c r="E208" s="100" t="s">
        <v>529</v>
      </c>
      <c r="F208" s="131" t="s">
        <v>857</v>
      </c>
      <c r="G208" s="56">
        <v>889.6</v>
      </c>
    </row>
    <row r="209" spans="1:7" ht="31.5" hidden="1">
      <c r="A209" s="69" t="s">
        <v>183</v>
      </c>
      <c r="B209" s="47" t="s">
        <v>29</v>
      </c>
      <c r="C209" s="101" t="s">
        <v>176</v>
      </c>
      <c r="D209" s="101" t="s">
        <v>181</v>
      </c>
      <c r="E209" s="100" t="s">
        <v>530</v>
      </c>
      <c r="F209" s="131"/>
      <c r="G209" s="217">
        <f>G210</f>
        <v>0</v>
      </c>
    </row>
    <row r="210" spans="1:7" ht="31.5" hidden="1">
      <c r="A210" s="133" t="s">
        <v>699</v>
      </c>
      <c r="B210" s="47" t="s">
        <v>29</v>
      </c>
      <c r="C210" s="101" t="s">
        <v>176</v>
      </c>
      <c r="D210" s="101" t="s">
        <v>181</v>
      </c>
      <c r="E210" s="100" t="s">
        <v>530</v>
      </c>
      <c r="F210" s="131" t="s">
        <v>700</v>
      </c>
      <c r="G210" s="163">
        <v>0</v>
      </c>
    </row>
    <row r="211" spans="1:7" ht="47.25">
      <c r="A211" s="133" t="s">
        <v>162</v>
      </c>
      <c r="B211" s="47" t="s">
        <v>29</v>
      </c>
      <c r="C211" s="101" t="s">
        <v>176</v>
      </c>
      <c r="D211" s="101" t="s">
        <v>181</v>
      </c>
      <c r="E211" s="78" t="s">
        <v>652</v>
      </c>
      <c r="F211" s="131"/>
      <c r="G211" s="56">
        <f>G212</f>
        <v>550</v>
      </c>
    </row>
    <row r="212" spans="1:7" ht="15.75">
      <c r="A212" s="46" t="s">
        <v>164</v>
      </c>
      <c r="B212" s="47" t="s">
        <v>29</v>
      </c>
      <c r="C212" s="101" t="s">
        <v>176</v>
      </c>
      <c r="D212" s="101" t="s">
        <v>181</v>
      </c>
      <c r="E212" s="78" t="s">
        <v>651</v>
      </c>
      <c r="F212" s="131"/>
      <c r="G212" s="56">
        <f>G214+G216</f>
        <v>550</v>
      </c>
    </row>
    <row r="213" spans="1:7" ht="15.75">
      <c r="A213" s="46" t="s">
        <v>164</v>
      </c>
      <c r="B213" s="47" t="s">
        <v>29</v>
      </c>
      <c r="C213" s="101" t="s">
        <v>176</v>
      </c>
      <c r="D213" s="101" t="s">
        <v>181</v>
      </c>
      <c r="E213" s="100" t="s">
        <v>650</v>
      </c>
      <c r="F213" s="131"/>
      <c r="G213" s="56">
        <f>G214+G216</f>
        <v>550</v>
      </c>
    </row>
    <row r="214" spans="1:7" ht="31.5">
      <c r="A214" s="11" t="s">
        <v>407</v>
      </c>
      <c r="B214" s="47" t="s">
        <v>29</v>
      </c>
      <c r="C214" s="101" t="s">
        <v>176</v>
      </c>
      <c r="D214" s="101" t="s">
        <v>181</v>
      </c>
      <c r="E214" s="78" t="s">
        <v>662</v>
      </c>
      <c r="F214" s="155"/>
      <c r="G214" s="56">
        <f>G215</f>
        <v>500</v>
      </c>
    </row>
    <row r="215" spans="1:7" ht="15.75">
      <c r="A215" s="230" t="s">
        <v>858</v>
      </c>
      <c r="B215" s="47" t="s">
        <v>29</v>
      </c>
      <c r="C215" s="101" t="s">
        <v>176</v>
      </c>
      <c r="D215" s="101" t="s">
        <v>181</v>
      </c>
      <c r="E215" s="78" t="s">
        <v>662</v>
      </c>
      <c r="F215" s="155">
        <v>800</v>
      </c>
      <c r="G215" s="56">
        <f>'Прил.7 Прогр.2018'!E420</f>
        <v>500</v>
      </c>
    </row>
    <row r="216" spans="1:7" ht="15.75">
      <c r="A216" s="11" t="s">
        <v>391</v>
      </c>
      <c r="B216" s="47" t="s">
        <v>29</v>
      </c>
      <c r="C216" s="101" t="s">
        <v>176</v>
      </c>
      <c r="D216" s="101" t="s">
        <v>181</v>
      </c>
      <c r="E216" s="78" t="s">
        <v>663</v>
      </c>
      <c r="F216" s="155"/>
      <c r="G216" s="56">
        <f>G217+G218</f>
        <v>50</v>
      </c>
    </row>
    <row r="217" spans="1:7" ht="31.5" hidden="1">
      <c r="A217" s="11" t="s">
        <v>185</v>
      </c>
      <c r="B217" s="47" t="s">
        <v>29</v>
      </c>
      <c r="C217" s="101" t="s">
        <v>176</v>
      </c>
      <c r="D217" s="101" t="s">
        <v>181</v>
      </c>
      <c r="E217" s="78" t="s">
        <v>663</v>
      </c>
      <c r="F217" s="155">
        <v>810</v>
      </c>
      <c r="G217" s="56">
        <f>'Прил.7 Прогр.2018'!E426</f>
        <v>0</v>
      </c>
    </row>
    <row r="218" spans="1:7" ht="31.5">
      <c r="A218" s="230" t="s">
        <v>850</v>
      </c>
      <c r="B218" s="47" t="s">
        <v>29</v>
      </c>
      <c r="C218" s="101" t="s">
        <v>176</v>
      </c>
      <c r="D218" s="101" t="s">
        <v>181</v>
      </c>
      <c r="E218" s="78" t="s">
        <v>663</v>
      </c>
      <c r="F218" s="155">
        <v>200</v>
      </c>
      <c r="G218" s="56">
        <v>50</v>
      </c>
    </row>
    <row r="219" spans="1:7" ht="47.25">
      <c r="A219" s="135" t="s">
        <v>670</v>
      </c>
      <c r="B219" s="47" t="s">
        <v>29</v>
      </c>
      <c r="C219" s="101" t="s">
        <v>176</v>
      </c>
      <c r="D219" s="101" t="s">
        <v>181</v>
      </c>
      <c r="E219" s="100" t="s">
        <v>671</v>
      </c>
      <c r="F219" s="155"/>
      <c r="G219" s="56">
        <f>G220</f>
        <v>34.4</v>
      </c>
    </row>
    <row r="220" spans="1:7" ht="15.75">
      <c r="A220" s="2" t="s">
        <v>876</v>
      </c>
      <c r="B220" s="47" t="s">
        <v>29</v>
      </c>
      <c r="C220" s="101" t="s">
        <v>176</v>
      </c>
      <c r="D220" s="101" t="s">
        <v>181</v>
      </c>
      <c r="E220" s="100" t="s">
        <v>878</v>
      </c>
      <c r="F220" s="100"/>
      <c r="G220" s="56">
        <f>G221</f>
        <v>34.4</v>
      </c>
    </row>
    <row r="221" spans="1:7" ht="15.75">
      <c r="A221" s="46" t="s">
        <v>877</v>
      </c>
      <c r="B221" s="47" t="s">
        <v>29</v>
      </c>
      <c r="C221" s="101" t="s">
        <v>176</v>
      </c>
      <c r="D221" s="101" t="s">
        <v>181</v>
      </c>
      <c r="E221" s="100" t="s">
        <v>879</v>
      </c>
      <c r="F221" s="100"/>
      <c r="G221" s="56">
        <f>G222</f>
        <v>34.4</v>
      </c>
    </row>
    <row r="222" spans="1:7" ht="31.5">
      <c r="A222" s="230" t="s">
        <v>859</v>
      </c>
      <c r="B222" s="47" t="s">
        <v>29</v>
      </c>
      <c r="C222" s="101" t="s">
        <v>176</v>
      </c>
      <c r="D222" s="101" t="s">
        <v>181</v>
      </c>
      <c r="E222" s="100" t="s">
        <v>879</v>
      </c>
      <c r="F222" s="100">
        <v>400</v>
      </c>
      <c r="G222" s="56">
        <v>34.4</v>
      </c>
    </row>
    <row r="223" spans="1:7" ht="15.75">
      <c r="A223" s="69" t="s">
        <v>6</v>
      </c>
      <c r="B223" s="47" t="s">
        <v>29</v>
      </c>
      <c r="C223" s="101" t="s">
        <v>176</v>
      </c>
      <c r="D223" s="101" t="s">
        <v>150</v>
      </c>
      <c r="E223" s="146"/>
      <c r="F223" s="131"/>
      <c r="G223" s="156">
        <f>G224+G231+G236+G245+G249</f>
        <v>5904.4</v>
      </c>
    </row>
    <row r="224" spans="1:7" ht="45.75" customHeight="1">
      <c r="A224" s="135" t="s">
        <v>420</v>
      </c>
      <c r="B224" s="47" t="s">
        <v>29</v>
      </c>
      <c r="C224" s="101" t="s">
        <v>176</v>
      </c>
      <c r="D224" s="101" t="s">
        <v>150</v>
      </c>
      <c r="E224" s="100" t="s">
        <v>523</v>
      </c>
      <c r="F224" s="131"/>
      <c r="G224" s="156">
        <f>G226+G229</f>
        <v>3050</v>
      </c>
    </row>
    <row r="225" spans="1:7" ht="19.5" customHeight="1">
      <c r="A225" s="52" t="s">
        <v>522</v>
      </c>
      <c r="B225" s="47" t="s">
        <v>29</v>
      </c>
      <c r="C225" s="101" t="s">
        <v>176</v>
      </c>
      <c r="D225" s="101" t="s">
        <v>150</v>
      </c>
      <c r="E225" s="100" t="s">
        <v>524</v>
      </c>
      <c r="F225" s="131"/>
      <c r="G225" s="156">
        <f>G226</f>
        <v>3050</v>
      </c>
    </row>
    <row r="226" spans="1:7" ht="15.75" customHeight="1">
      <c r="A226" s="135" t="s">
        <v>177</v>
      </c>
      <c r="B226" s="47" t="s">
        <v>29</v>
      </c>
      <c r="C226" s="101" t="s">
        <v>176</v>
      </c>
      <c r="D226" s="101" t="s">
        <v>150</v>
      </c>
      <c r="E226" s="100" t="s">
        <v>526</v>
      </c>
      <c r="F226" s="131"/>
      <c r="G226" s="156">
        <f>G227</f>
        <v>3050</v>
      </c>
    </row>
    <row r="227" spans="1:7" ht="31.5">
      <c r="A227" s="230" t="s">
        <v>850</v>
      </c>
      <c r="B227" s="47" t="s">
        <v>29</v>
      </c>
      <c r="C227" s="101" t="s">
        <v>176</v>
      </c>
      <c r="D227" s="101" t="s">
        <v>150</v>
      </c>
      <c r="E227" s="100" t="s">
        <v>526</v>
      </c>
      <c r="F227" s="131" t="s">
        <v>853</v>
      </c>
      <c r="G227" s="156">
        <f>3200-150</f>
        <v>3050</v>
      </c>
    </row>
    <row r="228" spans="1:7" ht="15.75" hidden="1">
      <c r="A228" s="2" t="s">
        <v>531</v>
      </c>
      <c r="B228" s="47" t="s">
        <v>29</v>
      </c>
      <c r="C228" s="101" t="s">
        <v>176</v>
      </c>
      <c r="D228" s="101" t="s">
        <v>150</v>
      </c>
      <c r="E228" s="100" t="s">
        <v>532</v>
      </c>
      <c r="F228" s="131"/>
      <c r="G228" s="217">
        <f>G229</f>
        <v>0</v>
      </c>
    </row>
    <row r="229" spans="1:7" ht="18" customHeight="1" hidden="1">
      <c r="A229" s="69" t="s">
        <v>184</v>
      </c>
      <c r="B229" s="47" t="s">
        <v>29</v>
      </c>
      <c r="C229" s="101" t="s">
        <v>176</v>
      </c>
      <c r="D229" s="101" t="s">
        <v>150</v>
      </c>
      <c r="E229" s="100" t="s">
        <v>533</v>
      </c>
      <c r="F229" s="131"/>
      <c r="G229" s="217">
        <f>G230</f>
        <v>0</v>
      </c>
    </row>
    <row r="230" spans="1:7" ht="31.5" hidden="1">
      <c r="A230" s="69" t="s">
        <v>160</v>
      </c>
      <c r="B230" s="47" t="s">
        <v>29</v>
      </c>
      <c r="C230" s="101" t="s">
        <v>176</v>
      </c>
      <c r="D230" s="101" t="s">
        <v>150</v>
      </c>
      <c r="E230" s="100" t="s">
        <v>533</v>
      </c>
      <c r="F230" s="131" t="s">
        <v>359</v>
      </c>
      <c r="G230" s="217">
        <v>0</v>
      </c>
    </row>
    <row r="231" spans="1:7" ht="49.5" customHeight="1">
      <c r="A231" s="69" t="s">
        <v>421</v>
      </c>
      <c r="B231" s="47" t="s">
        <v>29</v>
      </c>
      <c r="C231" s="101" t="s">
        <v>176</v>
      </c>
      <c r="D231" s="101" t="s">
        <v>150</v>
      </c>
      <c r="E231" s="100" t="s">
        <v>544</v>
      </c>
      <c r="F231" s="131"/>
      <c r="G231" s="156">
        <f>G232</f>
        <v>90</v>
      </c>
    </row>
    <row r="232" spans="1:7" ht="48.75" customHeight="1">
      <c r="A232" s="134" t="s">
        <v>191</v>
      </c>
      <c r="B232" s="47" t="s">
        <v>29</v>
      </c>
      <c r="C232" s="101" t="s">
        <v>176</v>
      </c>
      <c r="D232" s="101" t="s">
        <v>150</v>
      </c>
      <c r="E232" s="100" t="s">
        <v>538</v>
      </c>
      <c r="F232" s="131"/>
      <c r="G232" s="156">
        <f>G234</f>
        <v>90</v>
      </c>
    </row>
    <row r="233" spans="1:7" ht="17.25" customHeight="1">
      <c r="A233" s="2" t="s">
        <v>541</v>
      </c>
      <c r="B233" s="47" t="s">
        <v>29</v>
      </c>
      <c r="C233" s="101" t="s">
        <v>176</v>
      </c>
      <c r="D233" s="101" t="s">
        <v>150</v>
      </c>
      <c r="E233" s="100" t="s">
        <v>542</v>
      </c>
      <c r="F233" s="131"/>
      <c r="G233" s="156">
        <f>G234</f>
        <v>90</v>
      </c>
    </row>
    <row r="234" spans="1:7" ht="15.75">
      <c r="A234" s="69" t="s">
        <v>201</v>
      </c>
      <c r="B234" s="47" t="s">
        <v>29</v>
      </c>
      <c r="C234" s="101" t="s">
        <v>176</v>
      </c>
      <c r="D234" s="101" t="s">
        <v>150</v>
      </c>
      <c r="E234" s="100" t="s">
        <v>543</v>
      </c>
      <c r="F234" s="131"/>
      <c r="G234" s="156">
        <f>G235</f>
        <v>90</v>
      </c>
    </row>
    <row r="235" spans="1:7" ht="31.5">
      <c r="A235" s="230" t="s">
        <v>850</v>
      </c>
      <c r="B235" s="47" t="s">
        <v>29</v>
      </c>
      <c r="C235" s="101" t="s">
        <v>176</v>
      </c>
      <c r="D235" s="101" t="s">
        <v>150</v>
      </c>
      <c r="E235" s="100" t="s">
        <v>543</v>
      </c>
      <c r="F235" s="131" t="s">
        <v>853</v>
      </c>
      <c r="G235" s="156">
        <v>90</v>
      </c>
    </row>
    <row r="236" spans="1:7" ht="51" customHeight="1">
      <c r="A236" s="69" t="s">
        <v>693</v>
      </c>
      <c r="B236" s="47" t="s">
        <v>29</v>
      </c>
      <c r="C236" s="101" t="s">
        <v>176</v>
      </c>
      <c r="D236" s="101" t="s">
        <v>150</v>
      </c>
      <c r="E236" s="100" t="s">
        <v>630</v>
      </c>
      <c r="F236" s="131"/>
      <c r="G236" s="156">
        <f>G238+G241</f>
        <v>2680</v>
      </c>
    </row>
    <row r="237" spans="1:7" ht="18" customHeight="1">
      <c r="A237" s="2" t="s">
        <v>627</v>
      </c>
      <c r="B237" s="47" t="s">
        <v>29</v>
      </c>
      <c r="C237" s="101" t="s">
        <v>176</v>
      </c>
      <c r="D237" s="101" t="s">
        <v>150</v>
      </c>
      <c r="E237" s="100" t="s">
        <v>632</v>
      </c>
      <c r="F237" s="131"/>
      <c r="G237" s="156">
        <f>G238</f>
        <v>500</v>
      </c>
    </row>
    <row r="238" spans="1:7" ht="15.75">
      <c r="A238" s="143" t="s">
        <v>300</v>
      </c>
      <c r="B238" s="47" t="s">
        <v>29</v>
      </c>
      <c r="C238" s="101" t="s">
        <v>176</v>
      </c>
      <c r="D238" s="101" t="s">
        <v>150</v>
      </c>
      <c r="E238" s="100" t="s">
        <v>631</v>
      </c>
      <c r="F238" s="131"/>
      <c r="G238" s="156">
        <f>G239</f>
        <v>500</v>
      </c>
    </row>
    <row r="239" spans="1:7" ht="31.5">
      <c r="A239" s="230" t="s">
        <v>850</v>
      </c>
      <c r="B239" s="47" t="s">
        <v>29</v>
      </c>
      <c r="C239" s="101" t="s">
        <v>176</v>
      </c>
      <c r="D239" s="101" t="s">
        <v>150</v>
      </c>
      <c r="E239" s="100" t="s">
        <v>631</v>
      </c>
      <c r="F239" s="131" t="s">
        <v>853</v>
      </c>
      <c r="G239" s="156">
        <v>500</v>
      </c>
    </row>
    <row r="240" spans="1:7" ht="15.75">
      <c r="A240" s="2" t="s">
        <v>629</v>
      </c>
      <c r="B240" s="47" t="s">
        <v>29</v>
      </c>
      <c r="C240" s="101" t="s">
        <v>176</v>
      </c>
      <c r="D240" s="101" t="s">
        <v>150</v>
      </c>
      <c r="E240" s="100" t="s">
        <v>634</v>
      </c>
      <c r="F240" s="131"/>
      <c r="G240" s="156">
        <f>G241</f>
        <v>2180</v>
      </c>
    </row>
    <row r="241" spans="1:7" ht="15.75">
      <c r="A241" s="143" t="s">
        <v>304</v>
      </c>
      <c r="B241" s="47" t="s">
        <v>29</v>
      </c>
      <c r="C241" s="101" t="s">
        <v>176</v>
      </c>
      <c r="D241" s="101" t="s">
        <v>150</v>
      </c>
      <c r="E241" s="100" t="s">
        <v>636</v>
      </c>
      <c r="F241" s="131"/>
      <c r="G241" s="156">
        <f>G242+G243</f>
        <v>2180</v>
      </c>
    </row>
    <row r="242" spans="1:7" ht="31.5" hidden="1">
      <c r="A242" s="69" t="s">
        <v>178</v>
      </c>
      <c r="B242" s="47" t="s">
        <v>29</v>
      </c>
      <c r="C242" s="101" t="s">
        <v>176</v>
      </c>
      <c r="D242" s="101" t="s">
        <v>150</v>
      </c>
      <c r="E242" s="138" t="s">
        <v>305</v>
      </c>
      <c r="F242" s="131" t="s">
        <v>375</v>
      </c>
      <c r="G242" s="156">
        <v>0</v>
      </c>
    </row>
    <row r="243" spans="1:7" ht="31.5">
      <c r="A243" s="230" t="s">
        <v>850</v>
      </c>
      <c r="B243" s="47" t="s">
        <v>29</v>
      </c>
      <c r="C243" s="101" t="s">
        <v>176</v>
      </c>
      <c r="D243" s="101" t="s">
        <v>150</v>
      </c>
      <c r="E243" s="100" t="s">
        <v>636</v>
      </c>
      <c r="F243" s="131" t="s">
        <v>853</v>
      </c>
      <c r="G243" s="156">
        <v>2180</v>
      </c>
    </row>
    <row r="244" spans="1:7" ht="47.25">
      <c r="A244" s="133" t="s">
        <v>162</v>
      </c>
      <c r="B244" s="47" t="s">
        <v>29</v>
      </c>
      <c r="C244" s="101" t="s">
        <v>176</v>
      </c>
      <c r="D244" s="101" t="s">
        <v>150</v>
      </c>
      <c r="E244" s="78" t="s">
        <v>652</v>
      </c>
      <c r="F244" s="131"/>
      <c r="G244" s="156">
        <f>G245</f>
        <v>50</v>
      </c>
    </row>
    <row r="245" spans="1:7" ht="15.75">
      <c r="A245" s="46" t="s">
        <v>164</v>
      </c>
      <c r="B245" s="47" t="s">
        <v>29</v>
      </c>
      <c r="C245" s="101" t="s">
        <v>176</v>
      </c>
      <c r="D245" s="101" t="s">
        <v>150</v>
      </c>
      <c r="E245" s="78" t="s">
        <v>651</v>
      </c>
      <c r="F245" s="131"/>
      <c r="G245" s="156">
        <f>G247</f>
        <v>50</v>
      </c>
    </row>
    <row r="246" spans="1:7" ht="15.75">
      <c r="A246" s="46" t="s">
        <v>164</v>
      </c>
      <c r="B246" s="47" t="s">
        <v>29</v>
      </c>
      <c r="C246" s="101" t="s">
        <v>176</v>
      </c>
      <c r="D246" s="101" t="s">
        <v>150</v>
      </c>
      <c r="E246" s="100" t="s">
        <v>650</v>
      </c>
      <c r="F246" s="131"/>
      <c r="G246" s="156">
        <f>G247</f>
        <v>50</v>
      </c>
    </row>
    <row r="247" spans="1:7" ht="15.75">
      <c r="A247" s="11" t="s">
        <v>399</v>
      </c>
      <c r="B247" s="47" t="s">
        <v>29</v>
      </c>
      <c r="C247" s="101" t="s">
        <v>176</v>
      </c>
      <c r="D247" s="101" t="s">
        <v>150</v>
      </c>
      <c r="E247" s="78" t="s">
        <v>664</v>
      </c>
      <c r="F247" s="78"/>
      <c r="G247" s="156">
        <f>G248</f>
        <v>50</v>
      </c>
    </row>
    <row r="248" spans="1:7" ht="32.25" customHeight="1">
      <c r="A248" s="230" t="s">
        <v>850</v>
      </c>
      <c r="B248" s="47" t="s">
        <v>29</v>
      </c>
      <c r="C248" s="101" t="s">
        <v>176</v>
      </c>
      <c r="D248" s="101" t="s">
        <v>150</v>
      </c>
      <c r="E248" s="78" t="s">
        <v>664</v>
      </c>
      <c r="F248" s="155">
        <v>200</v>
      </c>
      <c r="G248" s="156">
        <f>'Прил.7 Прогр.2018'!E431</f>
        <v>50</v>
      </c>
    </row>
    <row r="249" spans="1:7" ht="45.75" customHeight="1">
      <c r="A249" s="135" t="s">
        <v>670</v>
      </c>
      <c r="B249" s="47" t="s">
        <v>29</v>
      </c>
      <c r="C249" s="101" t="s">
        <v>176</v>
      </c>
      <c r="D249" s="101" t="s">
        <v>150</v>
      </c>
      <c r="E249" s="100" t="s">
        <v>671</v>
      </c>
      <c r="F249" s="96"/>
      <c r="G249" s="156">
        <f>G250</f>
        <v>34.4</v>
      </c>
    </row>
    <row r="250" spans="1:7" ht="21" customHeight="1">
      <c r="A250" s="2" t="s">
        <v>781</v>
      </c>
      <c r="B250" s="47" t="s">
        <v>29</v>
      </c>
      <c r="C250" s="101" t="s">
        <v>176</v>
      </c>
      <c r="D250" s="101" t="s">
        <v>150</v>
      </c>
      <c r="E250" s="100" t="s">
        <v>674</v>
      </c>
      <c r="F250" s="100"/>
      <c r="G250" s="156">
        <f>G251+G253</f>
        <v>34.4</v>
      </c>
    </row>
    <row r="251" spans="1:7" ht="16.5" customHeight="1">
      <c r="A251" s="46" t="s">
        <v>780</v>
      </c>
      <c r="B251" s="47" t="s">
        <v>29</v>
      </c>
      <c r="C251" s="101" t="s">
        <v>176</v>
      </c>
      <c r="D251" s="101" t="s">
        <v>150</v>
      </c>
      <c r="E251" s="100" t="s">
        <v>880</v>
      </c>
      <c r="F251" s="100"/>
      <c r="G251" s="156">
        <f>G252</f>
        <v>34.4</v>
      </c>
    </row>
    <row r="252" spans="1:7" ht="36" customHeight="1">
      <c r="A252" s="230" t="s">
        <v>859</v>
      </c>
      <c r="B252" s="47" t="s">
        <v>29</v>
      </c>
      <c r="C252" s="101" t="s">
        <v>176</v>
      </c>
      <c r="D252" s="101" t="s">
        <v>150</v>
      </c>
      <c r="E252" s="100" t="s">
        <v>880</v>
      </c>
      <c r="F252" s="100">
        <v>400</v>
      </c>
      <c r="G252" s="156">
        <v>34.4</v>
      </c>
    </row>
    <row r="253" spans="1:7" ht="30.75" customHeight="1">
      <c r="A253" s="46" t="s">
        <v>787</v>
      </c>
      <c r="B253" s="47" t="s">
        <v>29</v>
      </c>
      <c r="C253" s="101" t="s">
        <v>176</v>
      </c>
      <c r="D253" s="101" t="s">
        <v>150</v>
      </c>
      <c r="E253" s="100" t="s">
        <v>786</v>
      </c>
      <c r="F253" s="100"/>
      <c r="G253" s="156">
        <f>G254</f>
        <v>0</v>
      </c>
    </row>
    <row r="254" spans="1:7" ht="37.5" customHeight="1">
      <c r="A254" s="230" t="s">
        <v>859</v>
      </c>
      <c r="B254" s="47" t="s">
        <v>29</v>
      </c>
      <c r="C254" s="101" t="s">
        <v>176</v>
      </c>
      <c r="D254" s="101" t="s">
        <v>150</v>
      </c>
      <c r="E254" s="100" t="s">
        <v>786</v>
      </c>
      <c r="F254" s="100">
        <v>400</v>
      </c>
      <c r="G254" s="156">
        <v>0</v>
      </c>
    </row>
    <row r="255" spans="1:7" ht="15.75">
      <c r="A255" s="133" t="s">
        <v>110</v>
      </c>
      <c r="B255" s="47" t="s">
        <v>29</v>
      </c>
      <c r="C255" s="196" t="s">
        <v>176</v>
      </c>
      <c r="D255" s="197" t="s">
        <v>176</v>
      </c>
      <c r="E255" s="78"/>
      <c r="F255" s="155"/>
      <c r="G255" s="156">
        <f>G256</f>
        <v>100</v>
      </c>
    </row>
    <row r="256" spans="1:7" ht="47.25">
      <c r="A256" s="52" t="s">
        <v>693</v>
      </c>
      <c r="B256" s="47" t="s">
        <v>29</v>
      </c>
      <c r="C256" s="196" t="s">
        <v>176</v>
      </c>
      <c r="D256" s="197" t="s">
        <v>176</v>
      </c>
      <c r="E256" s="100" t="s">
        <v>630</v>
      </c>
      <c r="F256" s="155"/>
      <c r="G256" s="156">
        <f>G257</f>
        <v>100</v>
      </c>
    </row>
    <row r="257" spans="1:7" ht="15.75">
      <c r="A257" s="2" t="s">
        <v>776</v>
      </c>
      <c r="B257" s="47" t="s">
        <v>29</v>
      </c>
      <c r="C257" s="196" t="s">
        <v>176</v>
      </c>
      <c r="D257" s="197" t="s">
        <v>176</v>
      </c>
      <c r="E257" s="100" t="s">
        <v>774</v>
      </c>
      <c r="F257" s="155"/>
      <c r="G257" s="156">
        <f>G258</f>
        <v>100</v>
      </c>
    </row>
    <row r="258" spans="1:7" ht="15.75">
      <c r="A258" s="46" t="s">
        <v>777</v>
      </c>
      <c r="B258" s="47" t="s">
        <v>29</v>
      </c>
      <c r="C258" s="196" t="s">
        <v>176</v>
      </c>
      <c r="D258" s="197" t="s">
        <v>176</v>
      </c>
      <c r="E258" s="100" t="s">
        <v>775</v>
      </c>
      <c r="F258" s="131"/>
      <c r="G258" s="156">
        <f>G259</f>
        <v>100</v>
      </c>
    </row>
    <row r="259" spans="1:7" s="157" customFormat="1" ht="31.5">
      <c r="A259" s="230" t="s">
        <v>850</v>
      </c>
      <c r="B259" s="47" t="s">
        <v>29</v>
      </c>
      <c r="C259" s="196" t="s">
        <v>176</v>
      </c>
      <c r="D259" s="197" t="s">
        <v>176</v>
      </c>
      <c r="E259" s="100" t="s">
        <v>775</v>
      </c>
      <c r="F259" s="154" t="s">
        <v>853</v>
      </c>
      <c r="G259" s="156">
        <v>100</v>
      </c>
    </row>
    <row r="260" spans="1:7" s="157" customFormat="1" ht="15.75">
      <c r="A260" s="129" t="s">
        <v>376</v>
      </c>
      <c r="B260" s="44" t="s">
        <v>29</v>
      </c>
      <c r="C260" s="97" t="s">
        <v>217</v>
      </c>
      <c r="D260" s="97" t="s">
        <v>690</v>
      </c>
      <c r="E260" s="159"/>
      <c r="F260" s="158"/>
      <c r="G260" s="227">
        <f>G261</f>
        <v>182</v>
      </c>
    </row>
    <row r="261" spans="1:7" ht="15.75">
      <c r="A261" s="69" t="s">
        <v>28</v>
      </c>
      <c r="B261" s="47" t="s">
        <v>29</v>
      </c>
      <c r="C261" s="101" t="s">
        <v>217</v>
      </c>
      <c r="D261" s="101" t="s">
        <v>217</v>
      </c>
      <c r="E261" s="131"/>
      <c r="F261" s="131"/>
      <c r="G261" s="156">
        <f>G262+G305</f>
        <v>182</v>
      </c>
    </row>
    <row r="262" spans="1:7" ht="47.25">
      <c r="A262" s="69" t="s">
        <v>421</v>
      </c>
      <c r="B262" s="47" t="s">
        <v>29</v>
      </c>
      <c r="C262" s="101" t="s">
        <v>217</v>
      </c>
      <c r="D262" s="101" t="s">
        <v>217</v>
      </c>
      <c r="E262" s="100" t="s">
        <v>544</v>
      </c>
      <c r="F262" s="131"/>
      <c r="G262" s="156">
        <f>G263+G280+G295</f>
        <v>182</v>
      </c>
    </row>
    <row r="263" spans="1:7" ht="27.75" customHeight="1">
      <c r="A263" s="53" t="s">
        <v>750</v>
      </c>
      <c r="B263" s="47" t="s">
        <v>29</v>
      </c>
      <c r="C263" s="101" t="s">
        <v>217</v>
      </c>
      <c r="D263" s="101" t="s">
        <v>217</v>
      </c>
      <c r="E263" s="100" t="s">
        <v>546</v>
      </c>
      <c r="F263" s="131"/>
      <c r="G263" s="156">
        <f>G265+G268+G272+G275+G278+G292</f>
        <v>182</v>
      </c>
    </row>
    <row r="264" spans="1:7" ht="34.5" customHeight="1" hidden="1">
      <c r="A264" s="2" t="s">
        <v>553</v>
      </c>
      <c r="B264" s="47" t="s">
        <v>29</v>
      </c>
      <c r="C264" s="101" t="s">
        <v>217</v>
      </c>
      <c r="D264" s="101" t="s">
        <v>217</v>
      </c>
      <c r="E264" s="100" t="s">
        <v>556</v>
      </c>
      <c r="F264" s="131"/>
      <c r="G264" s="217">
        <f>G265</f>
        <v>0</v>
      </c>
    </row>
    <row r="265" spans="1:7" ht="15.75" customHeight="1" hidden="1">
      <c r="A265" s="69" t="s">
        <v>218</v>
      </c>
      <c r="B265" s="47" t="s">
        <v>29</v>
      </c>
      <c r="C265" s="101" t="s">
        <v>217</v>
      </c>
      <c r="D265" s="101" t="s">
        <v>217</v>
      </c>
      <c r="E265" s="100" t="s">
        <v>557</v>
      </c>
      <c r="F265" s="131"/>
      <c r="G265" s="217">
        <f>G266</f>
        <v>0</v>
      </c>
    </row>
    <row r="266" spans="1:7" ht="31.5" hidden="1">
      <c r="A266" s="133" t="s">
        <v>699</v>
      </c>
      <c r="B266" s="47" t="s">
        <v>29</v>
      </c>
      <c r="C266" s="101" t="s">
        <v>217</v>
      </c>
      <c r="D266" s="101" t="s">
        <v>217</v>
      </c>
      <c r="E266" s="100" t="s">
        <v>557</v>
      </c>
      <c r="F266" s="131" t="s">
        <v>700</v>
      </c>
      <c r="G266" s="217">
        <v>0</v>
      </c>
    </row>
    <row r="267" spans="1:7" ht="47.25" hidden="1">
      <c r="A267" s="2" t="s">
        <v>554</v>
      </c>
      <c r="B267" s="47" t="s">
        <v>29</v>
      </c>
      <c r="C267" s="101" t="s">
        <v>217</v>
      </c>
      <c r="D267" s="101" t="s">
        <v>217</v>
      </c>
      <c r="E267" s="100" t="s">
        <v>761</v>
      </c>
      <c r="F267" s="131"/>
      <c r="G267" s="217">
        <f>G268</f>
        <v>0</v>
      </c>
    </row>
    <row r="268" spans="1:7" ht="51" customHeight="1" hidden="1">
      <c r="A268" s="69" t="s">
        <v>220</v>
      </c>
      <c r="B268" s="47" t="s">
        <v>29</v>
      </c>
      <c r="C268" s="101" t="s">
        <v>217</v>
      </c>
      <c r="D268" s="101" t="s">
        <v>217</v>
      </c>
      <c r="E268" s="100" t="s">
        <v>761</v>
      </c>
      <c r="F268" s="131"/>
      <c r="G268" s="217">
        <f>G269+G270</f>
        <v>0</v>
      </c>
    </row>
    <row r="269" spans="1:7" ht="21" customHeight="1" hidden="1">
      <c r="A269" s="69" t="s">
        <v>222</v>
      </c>
      <c r="B269" s="47" t="s">
        <v>29</v>
      </c>
      <c r="C269" s="101" t="s">
        <v>217</v>
      </c>
      <c r="D269" s="101" t="s">
        <v>217</v>
      </c>
      <c r="E269" s="100" t="s">
        <v>761</v>
      </c>
      <c r="F269" s="131" t="s">
        <v>368</v>
      </c>
      <c r="G269" s="217">
        <v>0</v>
      </c>
    </row>
    <row r="270" spans="1:7" ht="31.5" hidden="1">
      <c r="A270" s="230" t="s">
        <v>850</v>
      </c>
      <c r="B270" s="47" t="s">
        <v>29</v>
      </c>
      <c r="C270" s="101" t="s">
        <v>217</v>
      </c>
      <c r="D270" s="101" t="s">
        <v>217</v>
      </c>
      <c r="E270" s="100" t="s">
        <v>761</v>
      </c>
      <c r="F270" s="131" t="s">
        <v>853</v>
      </c>
      <c r="G270" s="217">
        <v>0</v>
      </c>
    </row>
    <row r="271" spans="1:7" ht="47.25">
      <c r="A271" s="2" t="s">
        <v>555</v>
      </c>
      <c r="B271" s="47" t="s">
        <v>29</v>
      </c>
      <c r="C271" s="101" t="s">
        <v>217</v>
      </c>
      <c r="D271" s="101" t="s">
        <v>217</v>
      </c>
      <c r="E271" s="100" t="s">
        <v>547</v>
      </c>
      <c r="F271" s="131"/>
      <c r="G271" s="156">
        <f>G272</f>
        <v>102</v>
      </c>
    </row>
    <row r="272" spans="1:7" ht="32.25" customHeight="1">
      <c r="A272" s="69" t="s">
        <v>223</v>
      </c>
      <c r="B272" s="47" t="s">
        <v>29</v>
      </c>
      <c r="C272" s="101" t="s">
        <v>217</v>
      </c>
      <c r="D272" s="101" t="s">
        <v>217</v>
      </c>
      <c r="E272" s="100" t="s">
        <v>751</v>
      </c>
      <c r="F272" s="131"/>
      <c r="G272" s="156">
        <f>G273+G274</f>
        <v>102</v>
      </c>
    </row>
    <row r="273" spans="1:7" ht="15.75">
      <c r="A273" s="230" t="s">
        <v>849</v>
      </c>
      <c r="B273" s="47" t="s">
        <v>29</v>
      </c>
      <c r="C273" s="101" t="s">
        <v>217</v>
      </c>
      <c r="D273" s="101" t="s">
        <v>217</v>
      </c>
      <c r="E273" s="100" t="s">
        <v>751</v>
      </c>
      <c r="F273" s="131" t="s">
        <v>854</v>
      </c>
      <c r="G273" s="156">
        <v>42</v>
      </c>
    </row>
    <row r="274" spans="1:7" ht="31.5">
      <c r="A274" s="230" t="s">
        <v>850</v>
      </c>
      <c r="B274" s="47" t="s">
        <v>29</v>
      </c>
      <c r="C274" s="101" t="s">
        <v>217</v>
      </c>
      <c r="D274" s="101" t="s">
        <v>217</v>
      </c>
      <c r="E274" s="100" t="s">
        <v>751</v>
      </c>
      <c r="F274" s="131" t="s">
        <v>853</v>
      </c>
      <c r="G274" s="156">
        <v>60</v>
      </c>
    </row>
    <row r="275" spans="1:7" ht="15.75" hidden="1">
      <c r="A275" s="69" t="s">
        <v>225</v>
      </c>
      <c r="B275" s="47" t="s">
        <v>29</v>
      </c>
      <c r="C275" s="101" t="s">
        <v>217</v>
      </c>
      <c r="D275" s="101" t="s">
        <v>217</v>
      </c>
      <c r="E275" s="138" t="s">
        <v>226</v>
      </c>
      <c r="F275" s="131"/>
      <c r="G275" s="217">
        <f>G276</f>
        <v>0</v>
      </c>
    </row>
    <row r="276" spans="1:7" ht="15" customHeight="1" hidden="1">
      <c r="A276" s="69" t="s">
        <v>160</v>
      </c>
      <c r="B276" s="47" t="s">
        <v>29</v>
      </c>
      <c r="C276" s="101" t="s">
        <v>217</v>
      </c>
      <c r="D276" s="101" t="s">
        <v>217</v>
      </c>
      <c r="E276" s="138" t="s">
        <v>226</v>
      </c>
      <c r="F276" s="131" t="s">
        <v>359</v>
      </c>
      <c r="G276" s="217">
        <v>0</v>
      </c>
    </row>
    <row r="277" spans="1:7" ht="15" customHeight="1">
      <c r="A277" s="2" t="s">
        <v>560</v>
      </c>
      <c r="B277" s="47" t="s">
        <v>29</v>
      </c>
      <c r="C277" s="101" t="s">
        <v>217</v>
      </c>
      <c r="D277" s="101" t="s">
        <v>217</v>
      </c>
      <c r="E277" s="100" t="s">
        <v>548</v>
      </c>
      <c r="F277" s="131"/>
      <c r="G277" s="156">
        <f>G278</f>
        <v>80</v>
      </c>
    </row>
    <row r="278" spans="1:7" ht="15.75">
      <c r="A278" s="69" t="s">
        <v>227</v>
      </c>
      <c r="B278" s="47" t="s">
        <v>29</v>
      </c>
      <c r="C278" s="101" t="s">
        <v>217</v>
      </c>
      <c r="D278" s="101" t="s">
        <v>217</v>
      </c>
      <c r="E278" s="100" t="s">
        <v>752</v>
      </c>
      <c r="F278" s="131"/>
      <c r="G278" s="156">
        <f>G279</f>
        <v>80</v>
      </c>
    </row>
    <row r="279" spans="1:7" ht="31.5">
      <c r="A279" s="230" t="s">
        <v>850</v>
      </c>
      <c r="B279" s="47" t="s">
        <v>29</v>
      </c>
      <c r="C279" s="101" t="s">
        <v>217</v>
      </c>
      <c r="D279" s="101" t="s">
        <v>217</v>
      </c>
      <c r="E279" s="100" t="s">
        <v>752</v>
      </c>
      <c r="F279" s="131" t="s">
        <v>853</v>
      </c>
      <c r="G279" s="156">
        <v>80</v>
      </c>
    </row>
    <row r="280" spans="1:7" ht="47.25" hidden="1">
      <c r="A280" s="134" t="s">
        <v>680</v>
      </c>
      <c r="B280" s="47" t="s">
        <v>29</v>
      </c>
      <c r="C280" s="101" t="s">
        <v>217</v>
      </c>
      <c r="D280" s="101" t="s">
        <v>217</v>
      </c>
      <c r="E280" s="100" t="s">
        <v>558</v>
      </c>
      <c r="F280" s="131"/>
      <c r="G280" s="217">
        <v>0</v>
      </c>
    </row>
    <row r="281" spans="1:7" ht="31.5" hidden="1">
      <c r="A281" s="2" t="s">
        <v>559</v>
      </c>
      <c r="B281" s="47" t="s">
        <v>29</v>
      </c>
      <c r="C281" s="101" t="s">
        <v>217</v>
      </c>
      <c r="D281" s="101" t="s">
        <v>217</v>
      </c>
      <c r="E281" s="100" t="s">
        <v>562</v>
      </c>
      <c r="F281" s="131"/>
      <c r="G281" s="217">
        <f>G282</f>
        <v>0</v>
      </c>
    </row>
    <row r="282" spans="1:7" ht="36" customHeight="1" hidden="1">
      <c r="A282" s="69" t="s">
        <v>230</v>
      </c>
      <c r="B282" s="47" t="s">
        <v>29</v>
      </c>
      <c r="C282" s="101" t="s">
        <v>217</v>
      </c>
      <c r="D282" s="101" t="s">
        <v>217</v>
      </c>
      <c r="E282" s="100" t="s">
        <v>563</v>
      </c>
      <c r="F282" s="131"/>
      <c r="G282" s="217">
        <f>G283</f>
        <v>0</v>
      </c>
    </row>
    <row r="283" spans="1:7" ht="31.5" hidden="1">
      <c r="A283" s="133" t="s">
        <v>699</v>
      </c>
      <c r="B283" s="47" t="s">
        <v>29</v>
      </c>
      <c r="C283" s="101" t="s">
        <v>217</v>
      </c>
      <c r="D283" s="101" t="s">
        <v>217</v>
      </c>
      <c r="E283" s="100" t="s">
        <v>563</v>
      </c>
      <c r="F283" s="131" t="s">
        <v>700</v>
      </c>
      <c r="G283" s="217">
        <v>0</v>
      </c>
    </row>
    <row r="284" spans="1:7" ht="15.75" hidden="1">
      <c r="A284" s="2" t="s">
        <v>561</v>
      </c>
      <c r="B284" s="47" t="s">
        <v>29</v>
      </c>
      <c r="C284" s="101" t="s">
        <v>217</v>
      </c>
      <c r="D284" s="101" t="s">
        <v>217</v>
      </c>
      <c r="E284" s="100" t="s">
        <v>564</v>
      </c>
      <c r="F284" s="131"/>
      <c r="G284" s="217">
        <f>G285</f>
        <v>0</v>
      </c>
    </row>
    <row r="285" spans="1:7" ht="15.75" hidden="1">
      <c r="A285" s="135" t="s">
        <v>232</v>
      </c>
      <c r="B285" s="47" t="s">
        <v>29</v>
      </c>
      <c r="C285" s="101" t="s">
        <v>217</v>
      </c>
      <c r="D285" s="101" t="s">
        <v>217</v>
      </c>
      <c r="E285" s="100" t="s">
        <v>565</v>
      </c>
      <c r="F285" s="131"/>
      <c r="G285" s="217">
        <f>G286</f>
        <v>0</v>
      </c>
    </row>
    <row r="286" spans="1:7" ht="31.5" hidden="1">
      <c r="A286" s="133" t="s">
        <v>699</v>
      </c>
      <c r="B286" s="47" t="s">
        <v>29</v>
      </c>
      <c r="C286" s="101" t="s">
        <v>217</v>
      </c>
      <c r="D286" s="101" t="s">
        <v>217</v>
      </c>
      <c r="E286" s="100" t="s">
        <v>565</v>
      </c>
      <c r="F286" s="131" t="s">
        <v>700</v>
      </c>
      <c r="G286" s="217">
        <v>0</v>
      </c>
    </row>
    <row r="287" spans="1:7" ht="15.75" hidden="1">
      <c r="A287" s="2" t="s">
        <v>566</v>
      </c>
      <c r="B287" s="47" t="s">
        <v>29</v>
      </c>
      <c r="C287" s="101" t="s">
        <v>217</v>
      </c>
      <c r="D287" s="101" t="s">
        <v>217</v>
      </c>
      <c r="E287" s="100" t="s">
        <v>568</v>
      </c>
      <c r="F287" s="131"/>
      <c r="G287" s="217">
        <f>G288</f>
        <v>0</v>
      </c>
    </row>
    <row r="288" spans="1:7" ht="15.75" hidden="1">
      <c r="A288" s="135" t="s">
        <v>234</v>
      </c>
      <c r="B288" s="47" t="s">
        <v>29</v>
      </c>
      <c r="C288" s="101" t="s">
        <v>217</v>
      </c>
      <c r="D288" s="101" t="s">
        <v>217</v>
      </c>
      <c r="E288" s="100" t="s">
        <v>570</v>
      </c>
      <c r="F288" s="131"/>
      <c r="G288" s="217">
        <f>G289</f>
        <v>0</v>
      </c>
    </row>
    <row r="289" spans="1:7" ht="34.5" customHeight="1" hidden="1">
      <c r="A289" s="133" t="s">
        <v>699</v>
      </c>
      <c r="B289" s="47" t="s">
        <v>29</v>
      </c>
      <c r="C289" s="101" t="s">
        <v>217</v>
      </c>
      <c r="D289" s="101" t="s">
        <v>217</v>
      </c>
      <c r="E289" s="100" t="s">
        <v>570</v>
      </c>
      <c r="F289" s="131" t="s">
        <v>700</v>
      </c>
      <c r="G289" s="217">
        <v>0</v>
      </c>
    </row>
    <row r="290" spans="1:7" ht="20.25" customHeight="1" hidden="1">
      <c r="A290" s="69" t="s">
        <v>236</v>
      </c>
      <c r="B290" s="47" t="s">
        <v>29</v>
      </c>
      <c r="C290" s="101" t="s">
        <v>217</v>
      </c>
      <c r="D290" s="101" t="s">
        <v>217</v>
      </c>
      <c r="E290" s="138" t="s">
        <v>237</v>
      </c>
      <c r="F290" s="131"/>
      <c r="G290" s="217">
        <f>G291</f>
        <v>0</v>
      </c>
    </row>
    <row r="291" spans="1:7" ht="31.5" hidden="1">
      <c r="A291" s="69" t="s">
        <v>160</v>
      </c>
      <c r="B291" s="47" t="s">
        <v>29</v>
      </c>
      <c r="C291" s="101" t="s">
        <v>217</v>
      </c>
      <c r="D291" s="101" t="s">
        <v>217</v>
      </c>
      <c r="E291" s="138" t="s">
        <v>237</v>
      </c>
      <c r="F291" s="131" t="s">
        <v>359</v>
      </c>
      <c r="G291" s="217">
        <v>0</v>
      </c>
    </row>
    <row r="292" spans="1:7" ht="15.75" hidden="1">
      <c r="A292" s="2" t="s">
        <v>759</v>
      </c>
      <c r="B292" s="47" t="s">
        <v>29</v>
      </c>
      <c r="C292" s="101" t="s">
        <v>217</v>
      </c>
      <c r="D292" s="101" t="s">
        <v>217</v>
      </c>
      <c r="E292" s="100" t="s">
        <v>755</v>
      </c>
      <c r="F292" s="131"/>
      <c r="G292" s="217">
        <f>G293</f>
        <v>0</v>
      </c>
    </row>
    <row r="293" spans="1:7" ht="15.75" hidden="1">
      <c r="A293" s="52" t="s">
        <v>760</v>
      </c>
      <c r="B293" s="47" t="s">
        <v>29</v>
      </c>
      <c r="C293" s="101" t="s">
        <v>217</v>
      </c>
      <c r="D293" s="101" t="s">
        <v>217</v>
      </c>
      <c r="E293" s="100" t="s">
        <v>756</v>
      </c>
      <c r="F293" s="131"/>
      <c r="G293" s="217">
        <f>G294</f>
        <v>0</v>
      </c>
    </row>
    <row r="294" spans="1:7" ht="31.5" hidden="1">
      <c r="A294" s="230" t="s">
        <v>850</v>
      </c>
      <c r="B294" s="47" t="s">
        <v>29</v>
      </c>
      <c r="C294" s="101" t="s">
        <v>217</v>
      </c>
      <c r="D294" s="101" t="s">
        <v>217</v>
      </c>
      <c r="E294" s="100" t="s">
        <v>756</v>
      </c>
      <c r="F294" s="131" t="s">
        <v>853</v>
      </c>
      <c r="G294" s="217">
        <v>0</v>
      </c>
    </row>
    <row r="295" spans="1:7" ht="51" customHeight="1" hidden="1">
      <c r="A295" s="134" t="s">
        <v>240</v>
      </c>
      <c r="B295" s="47" t="s">
        <v>29</v>
      </c>
      <c r="C295" s="101" t="s">
        <v>217</v>
      </c>
      <c r="D295" s="101" t="s">
        <v>217</v>
      </c>
      <c r="E295" s="100" t="s">
        <v>572</v>
      </c>
      <c r="F295" s="131"/>
      <c r="G295" s="217">
        <f>G297+G300+G302</f>
        <v>0</v>
      </c>
    </row>
    <row r="296" spans="1:7" ht="31.5" hidden="1">
      <c r="A296" s="2" t="s">
        <v>573</v>
      </c>
      <c r="B296" s="47" t="s">
        <v>29</v>
      </c>
      <c r="C296" s="101" t="s">
        <v>217</v>
      </c>
      <c r="D296" s="101" t="s">
        <v>217</v>
      </c>
      <c r="E296" s="100" t="s">
        <v>575</v>
      </c>
      <c r="F296" s="131"/>
      <c r="G296" s="217">
        <f>G297</f>
        <v>0</v>
      </c>
    </row>
    <row r="297" spans="1:7" ht="32.25" customHeight="1" hidden="1">
      <c r="A297" s="69" t="s">
        <v>242</v>
      </c>
      <c r="B297" s="47" t="s">
        <v>29</v>
      </c>
      <c r="C297" s="101" t="s">
        <v>217</v>
      </c>
      <c r="D297" s="101" t="s">
        <v>217</v>
      </c>
      <c r="E297" s="100" t="s">
        <v>576</v>
      </c>
      <c r="F297" s="131"/>
      <c r="G297" s="217">
        <f>G298</f>
        <v>0</v>
      </c>
    </row>
    <row r="298" spans="1:7" ht="35.25" customHeight="1" hidden="1">
      <c r="A298" s="133" t="s">
        <v>699</v>
      </c>
      <c r="B298" s="47" t="s">
        <v>29</v>
      </c>
      <c r="C298" s="101" t="s">
        <v>217</v>
      </c>
      <c r="D298" s="101" t="s">
        <v>217</v>
      </c>
      <c r="E298" s="100" t="s">
        <v>576</v>
      </c>
      <c r="F298" s="131" t="s">
        <v>700</v>
      </c>
      <c r="G298" s="217">
        <v>0</v>
      </c>
    </row>
    <row r="299" spans="1:7" ht="35.25" customHeight="1" hidden="1">
      <c r="A299" s="2" t="s">
        <v>574</v>
      </c>
      <c r="B299" s="47" t="s">
        <v>29</v>
      </c>
      <c r="C299" s="101" t="s">
        <v>217</v>
      </c>
      <c r="D299" s="101" t="s">
        <v>217</v>
      </c>
      <c r="E299" s="100" t="s">
        <v>577</v>
      </c>
      <c r="F299" s="131"/>
      <c r="G299" s="217">
        <f>G300</f>
        <v>0</v>
      </c>
    </row>
    <row r="300" spans="1:7" ht="31.5" hidden="1">
      <c r="A300" s="69" t="s">
        <v>244</v>
      </c>
      <c r="B300" s="47" t="s">
        <v>29</v>
      </c>
      <c r="C300" s="101" t="s">
        <v>217</v>
      </c>
      <c r="D300" s="101" t="s">
        <v>217</v>
      </c>
      <c r="E300" s="100" t="s">
        <v>578</v>
      </c>
      <c r="F300" s="131"/>
      <c r="G300" s="217">
        <f>G301</f>
        <v>0</v>
      </c>
    </row>
    <row r="301" spans="1:7" ht="29.25" customHeight="1" hidden="1">
      <c r="A301" s="133" t="s">
        <v>699</v>
      </c>
      <c r="B301" s="47" t="s">
        <v>29</v>
      </c>
      <c r="C301" s="101" t="s">
        <v>217</v>
      </c>
      <c r="D301" s="101" t="s">
        <v>217</v>
      </c>
      <c r="E301" s="100" t="s">
        <v>578</v>
      </c>
      <c r="F301" s="131" t="s">
        <v>700</v>
      </c>
      <c r="G301" s="217">
        <v>0</v>
      </c>
    </row>
    <row r="302" spans="1:7" ht="31.5" hidden="1">
      <c r="A302" s="69" t="s">
        <v>246</v>
      </c>
      <c r="B302" s="47" t="s">
        <v>29</v>
      </c>
      <c r="C302" s="101" t="s">
        <v>217</v>
      </c>
      <c r="D302" s="101" t="s">
        <v>217</v>
      </c>
      <c r="E302" s="138" t="s">
        <v>247</v>
      </c>
      <c r="F302" s="131"/>
      <c r="G302" s="217">
        <f>G303</f>
        <v>0</v>
      </c>
    </row>
    <row r="303" spans="1:7" ht="31.5" hidden="1">
      <c r="A303" s="69" t="s">
        <v>160</v>
      </c>
      <c r="B303" s="47" t="s">
        <v>29</v>
      </c>
      <c r="C303" s="101" t="s">
        <v>217</v>
      </c>
      <c r="D303" s="101" t="s">
        <v>217</v>
      </c>
      <c r="E303" s="138" t="s">
        <v>247</v>
      </c>
      <c r="F303" s="131" t="s">
        <v>359</v>
      </c>
      <c r="G303" s="217">
        <v>0</v>
      </c>
    </row>
    <row r="304" spans="1:7" ht="15.75" hidden="1">
      <c r="A304" s="69"/>
      <c r="B304" s="47"/>
      <c r="C304" s="101" t="s">
        <v>217</v>
      </c>
      <c r="D304" s="101" t="s">
        <v>217</v>
      </c>
      <c r="E304" s="78" t="s">
        <v>652</v>
      </c>
      <c r="F304" s="131"/>
      <c r="G304" s="217"/>
    </row>
    <row r="305" spans="1:7" ht="15.75" hidden="1">
      <c r="A305" s="46" t="s">
        <v>164</v>
      </c>
      <c r="B305" s="47" t="s">
        <v>29</v>
      </c>
      <c r="C305" s="101" t="s">
        <v>217</v>
      </c>
      <c r="D305" s="101" t="s">
        <v>217</v>
      </c>
      <c r="E305" s="78" t="s">
        <v>651</v>
      </c>
      <c r="F305" s="131"/>
      <c r="G305" s="217">
        <f>G306</f>
        <v>0</v>
      </c>
    </row>
    <row r="306" spans="1:7" ht="15.75" hidden="1">
      <c r="A306" s="46" t="s">
        <v>405</v>
      </c>
      <c r="B306" s="47" t="s">
        <v>29</v>
      </c>
      <c r="C306" s="46"/>
      <c r="D306" s="154" t="s">
        <v>18</v>
      </c>
      <c r="E306" s="78" t="s">
        <v>406</v>
      </c>
      <c r="F306" s="78"/>
      <c r="G306" s="217">
        <f>G307</f>
        <v>0</v>
      </c>
    </row>
    <row r="307" spans="1:7" ht="31.5" hidden="1">
      <c r="A307" s="46" t="s">
        <v>160</v>
      </c>
      <c r="B307" s="47" t="s">
        <v>29</v>
      </c>
      <c r="C307" s="46"/>
      <c r="D307" s="154" t="s">
        <v>18</v>
      </c>
      <c r="E307" s="78" t="s">
        <v>406</v>
      </c>
      <c r="F307" s="78">
        <v>244</v>
      </c>
      <c r="G307" s="217">
        <v>0</v>
      </c>
    </row>
    <row r="308" spans="1:7" ht="21.75" customHeight="1">
      <c r="A308" s="129" t="s">
        <v>381</v>
      </c>
      <c r="B308" s="44" t="s">
        <v>29</v>
      </c>
      <c r="C308" s="97" t="s">
        <v>262</v>
      </c>
      <c r="D308" s="97" t="s">
        <v>690</v>
      </c>
      <c r="E308" s="130"/>
      <c r="F308" s="130"/>
      <c r="G308" s="227">
        <f>G309</f>
        <v>40965.5</v>
      </c>
    </row>
    <row r="309" spans="1:7" ht="21" customHeight="1">
      <c r="A309" s="69" t="s">
        <v>7</v>
      </c>
      <c r="B309" s="47" t="s">
        <v>29</v>
      </c>
      <c r="C309" s="101" t="s">
        <v>262</v>
      </c>
      <c r="D309" s="101" t="s">
        <v>149</v>
      </c>
      <c r="E309" s="131"/>
      <c r="F309" s="131"/>
      <c r="G309" s="156">
        <f>G310</f>
        <v>40965.5</v>
      </c>
    </row>
    <row r="310" spans="1:7" ht="31.5">
      <c r="A310" s="69" t="s">
        <v>423</v>
      </c>
      <c r="B310" s="47" t="s">
        <v>29</v>
      </c>
      <c r="C310" s="101" t="s">
        <v>262</v>
      </c>
      <c r="D310" s="101" t="s">
        <v>149</v>
      </c>
      <c r="E310" s="107" t="s">
        <v>583</v>
      </c>
      <c r="F310" s="131"/>
      <c r="G310" s="156">
        <f>G311+G335+G346+G357</f>
        <v>40965.5</v>
      </c>
    </row>
    <row r="311" spans="1:7" ht="15.75">
      <c r="A311" s="134" t="s">
        <v>260</v>
      </c>
      <c r="B311" s="47" t="s">
        <v>29</v>
      </c>
      <c r="C311" s="101" t="s">
        <v>262</v>
      </c>
      <c r="D311" s="101" t="s">
        <v>149</v>
      </c>
      <c r="E311" s="107" t="s">
        <v>584</v>
      </c>
      <c r="F311" s="131"/>
      <c r="G311" s="156">
        <f>G312+G321+G325+G328</f>
        <v>39817.3</v>
      </c>
    </row>
    <row r="312" spans="1:7" ht="31.5">
      <c r="A312" s="2" t="s">
        <v>588</v>
      </c>
      <c r="B312" s="47" t="s">
        <v>29</v>
      </c>
      <c r="C312" s="101" t="s">
        <v>262</v>
      </c>
      <c r="D312" s="101" t="s">
        <v>149</v>
      </c>
      <c r="E312" s="107" t="s">
        <v>585</v>
      </c>
      <c r="F312" s="131"/>
      <c r="G312" s="156">
        <f>G313+G318+G316</f>
        <v>25440.600000000002</v>
      </c>
    </row>
    <row r="313" spans="1:7" ht="31.5">
      <c r="A313" s="69" t="s">
        <v>263</v>
      </c>
      <c r="B313" s="47" t="s">
        <v>29</v>
      </c>
      <c r="C313" s="101" t="s">
        <v>262</v>
      </c>
      <c r="D313" s="101" t="s">
        <v>149</v>
      </c>
      <c r="E313" s="100" t="s">
        <v>586</v>
      </c>
      <c r="F313" s="131"/>
      <c r="G313" s="156">
        <f>G314+G315</f>
        <v>18486.600000000002</v>
      </c>
    </row>
    <row r="314" spans="1:7" ht="47.25">
      <c r="A314" s="230" t="s">
        <v>851</v>
      </c>
      <c r="B314" s="47" t="s">
        <v>29</v>
      </c>
      <c r="C314" s="101" t="s">
        <v>262</v>
      </c>
      <c r="D314" s="101" t="s">
        <v>149</v>
      </c>
      <c r="E314" s="100" t="s">
        <v>586</v>
      </c>
      <c r="F314" s="131" t="s">
        <v>852</v>
      </c>
      <c r="G314" s="56">
        <v>15459.7</v>
      </c>
    </row>
    <row r="315" spans="1:7" ht="35.25" customHeight="1">
      <c r="A315" s="230" t="s">
        <v>850</v>
      </c>
      <c r="B315" s="47" t="s">
        <v>29</v>
      </c>
      <c r="C315" s="101" t="s">
        <v>262</v>
      </c>
      <c r="D315" s="101" t="s">
        <v>149</v>
      </c>
      <c r="E315" s="100" t="s">
        <v>586</v>
      </c>
      <c r="F315" s="131" t="s">
        <v>853</v>
      </c>
      <c r="G315" s="56">
        <v>3026.9</v>
      </c>
    </row>
    <row r="316" spans="1:7" ht="35.25" customHeight="1">
      <c r="A316" s="11" t="s">
        <v>863</v>
      </c>
      <c r="B316" s="47" t="s">
        <v>29</v>
      </c>
      <c r="C316" s="101" t="s">
        <v>262</v>
      </c>
      <c r="D316" s="101" t="s">
        <v>149</v>
      </c>
      <c r="E316" s="100" t="s">
        <v>866</v>
      </c>
      <c r="F316" s="131"/>
      <c r="G316" s="56">
        <f>G317</f>
        <v>3477</v>
      </c>
    </row>
    <row r="317" spans="1:7" ht="35.25" customHeight="1">
      <c r="A317" s="230" t="s">
        <v>851</v>
      </c>
      <c r="B317" s="47" t="s">
        <v>29</v>
      </c>
      <c r="C317" s="101" t="s">
        <v>262</v>
      </c>
      <c r="D317" s="101" t="s">
        <v>149</v>
      </c>
      <c r="E317" s="100" t="s">
        <v>866</v>
      </c>
      <c r="F317" s="131" t="s">
        <v>852</v>
      </c>
      <c r="G317" s="56">
        <v>3477</v>
      </c>
    </row>
    <row r="318" spans="1:7" ht="28.5" customHeight="1">
      <c r="A318" s="11" t="s">
        <v>745</v>
      </c>
      <c r="B318" s="47" t="s">
        <v>29</v>
      </c>
      <c r="C318" s="101" t="s">
        <v>262</v>
      </c>
      <c r="D318" s="101" t="s">
        <v>149</v>
      </c>
      <c r="E318" s="100" t="s">
        <v>744</v>
      </c>
      <c r="F318" s="131"/>
      <c r="G318" s="56">
        <f>G319</f>
        <v>3477</v>
      </c>
    </row>
    <row r="319" spans="1:7" ht="50.25" customHeight="1">
      <c r="A319" s="230" t="s">
        <v>851</v>
      </c>
      <c r="B319" s="47" t="s">
        <v>29</v>
      </c>
      <c r="C319" s="101" t="s">
        <v>262</v>
      </c>
      <c r="D319" s="101" t="s">
        <v>149</v>
      </c>
      <c r="E319" s="100" t="s">
        <v>744</v>
      </c>
      <c r="F319" s="131" t="s">
        <v>852</v>
      </c>
      <c r="G319" s="56">
        <v>3477</v>
      </c>
    </row>
    <row r="320" spans="1:7" ht="21" customHeight="1">
      <c r="A320" s="2" t="s">
        <v>587</v>
      </c>
      <c r="B320" s="47" t="s">
        <v>29</v>
      </c>
      <c r="C320" s="101" t="s">
        <v>262</v>
      </c>
      <c r="D320" s="101" t="s">
        <v>149</v>
      </c>
      <c r="E320" s="107" t="s">
        <v>590</v>
      </c>
      <c r="F320" s="131"/>
      <c r="G320" s="156">
        <f>G321</f>
        <v>0</v>
      </c>
    </row>
    <row r="321" spans="1:7" ht="24.75" customHeight="1">
      <c r="A321" s="69" t="s">
        <v>724</v>
      </c>
      <c r="B321" s="47" t="s">
        <v>29</v>
      </c>
      <c r="C321" s="101" t="s">
        <v>262</v>
      </c>
      <c r="D321" s="101" t="s">
        <v>149</v>
      </c>
      <c r="E321" s="78" t="s">
        <v>591</v>
      </c>
      <c r="F321" s="131"/>
      <c r="G321" s="156">
        <f>G323+G322</f>
        <v>0</v>
      </c>
    </row>
    <row r="322" spans="1:7" ht="16.5" customHeight="1" hidden="1">
      <c r="A322" s="69" t="s">
        <v>188</v>
      </c>
      <c r="B322" s="47" t="s">
        <v>29</v>
      </c>
      <c r="C322" s="101" t="s">
        <v>262</v>
      </c>
      <c r="D322" s="101" t="s">
        <v>149</v>
      </c>
      <c r="E322" s="78" t="s">
        <v>591</v>
      </c>
      <c r="F322" s="131" t="s">
        <v>369</v>
      </c>
      <c r="G322" s="156">
        <v>0</v>
      </c>
    </row>
    <row r="323" spans="1:7" ht="31.5">
      <c r="A323" s="230" t="s">
        <v>850</v>
      </c>
      <c r="B323" s="47" t="s">
        <v>29</v>
      </c>
      <c r="C323" s="101" t="s">
        <v>262</v>
      </c>
      <c r="D323" s="101" t="s">
        <v>149</v>
      </c>
      <c r="E323" s="78" t="s">
        <v>591</v>
      </c>
      <c r="F323" s="131" t="s">
        <v>853</v>
      </c>
      <c r="G323" s="156">
        <v>0</v>
      </c>
    </row>
    <row r="324" spans="1:7" ht="15.75" hidden="1">
      <c r="A324" s="2" t="s">
        <v>592</v>
      </c>
      <c r="B324" s="47" t="s">
        <v>29</v>
      </c>
      <c r="C324" s="101" t="s">
        <v>262</v>
      </c>
      <c r="D324" s="101" t="s">
        <v>149</v>
      </c>
      <c r="E324" s="107" t="s">
        <v>684</v>
      </c>
      <c r="F324" s="131"/>
      <c r="G324" s="217">
        <f>G325</f>
        <v>0</v>
      </c>
    </row>
    <row r="325" spans="1:7" ht="15.75" hidden="1">
      <c r="A325" s="69" t="s">
        <v>723</v>
      </c>
      <c r="B325" s="47" t="s">
        <v>29</v>
      </c>
      <c r="C325" s="101" t="s">
        <v>262</v>
      </c>
      <c r="D325" s="101" t="s">
        <v>149</v>
      </c>
      <c r="E325" s="78" t="s">
        <v>593</v>
      </c>
      <c r="F325" s="131"/>
      <c r="G325" s="217">
        <f>G326+G327</f>
        <v>0</v>
      </c>
    </row>
    <row r="326" spans="1:7" ht="33.75" customHeight="1" hidden="1">
      <c r="A326" s="230" t="s">
        <v>850</v>
      </c>
      <c r="B326" s="47" t="s">
        <v>29</v>
      </c>
      <c r="C326" s="101" t="s">
        <v>262</v>
      </c>
      <c r="D326" s="101" t="s">
        <v>149</v>
      </c>
      <c r="E326" s="78" t="s">
        <v>593</v>
      </c>
      <c r="F326" s="131" t="s">
        <v>853</v>
      </c>
      <c r="G326" s="217">
        <v>0</v>
      </c>
    </row>
    <row r="327" spans="1:7" ht="31.5" hidden="1">
      <c r="A327" s="69" t="s">
        <v>160</v>
      </c>
      <c r="B327" s="47" t="s">
        <v>29</v>
      </c>
      <c r="C327" s="101" t="s">
        <v>262</v>
      </c>
      <c r="D327" s="101" t="s">
        <v>149</v>
      </c>
      <c r="E327" s="131" t="s">
        <v>270</v>
      </c>
      <c r="F327" s="131" t="s">
        <v>359</v>
      </c>
      <c r="G327" s="217">
        <v>0</v>
      </c>
    </row>
    <row r="328" spans="1:7" ht="31.5">
      <c r="A328" s="2" t="s">
        <v>589</v>
      </c>
      <c r="B328" s="47" t="s">
        <v>29</v>
      </c>
      <c r="C328" s="101" t="s">
        <v>262</v>
      </c>
      <c r="D328" s="101" t="s">
        <v>149</v>
      </c>
      <c r="E328" s="107" t="s">
        <v>594</v>
      </c>
      <c r="F328" s="131"/>
      <c r="G328" s="156">
        <f>G331+G333+G329</f>
        <v>14376.7</v>
      </c>
    </row>
    <row r="329" spans="1:7" ht="31.5">
      <c r="A329" s="11" t="s">
        <v>865</v>
      </c>
      <c r="B329" s="47" t="s">
        <v>29</v>
      </c>
      <c r="C329" s="101" t="s">
        <v>262</v>
      </c>
      <c r="D329" s="101" t="s">
        <v>149</v>
      </c>
      <c r="E329" s="78" t="s">
        <v>595</v>
      </c>
      <c r="F329" s="131"/>
      <c r="G329" s="156">
        <f>G330</f>
        <v>0</v>
      </c>
    </row>
    <row r="330" spans="1:7" ht="31.5">
      <c r="A330" s="230" t="s">
        <v>850</v>
      </c>
      <c r="B330" s="47" t="s">
        <v>29</v>
      </c>
      <c r="C330" s="101" t="s">
        <v>262</v>
      </c>
      <c r="D330" s="101" t="s">
        <v>149</v>
      </c>
      <c r="E330" s="78" t="s">
        <v>595</v>
      </c>
      <c r="F330" s="131" t="s">
        <v>853</v>
      </c>
      <c r="G330" s="156">
        <v>0</v>
      </c>
    </row>
    <row r="331" spans="1:7" ht="31.5">
      <c r="A331" s="11" t="s">
        <v>865</v>
      </c>
      <c r="B331" s="47" t="s">
        <v>29</v>
      </c>
      <c r="C331" s="101" t="s">
        <v>262</v>
      </c>
      <c r="D331" s="101" t="s">
        <v>149</v>
      </c>
      <c r="E331" s="78" t="s">
        <v>864</v>
      </c>
      <c r="F331" s="131"/>
      <c r="G331" s="156">
        <f>G332</f>
        <v>3594.2</v>
      </c>
    </row>
    <row r="332" spans="1:7" ht="34.5" customHeight="1">
      <c r="A332" s="230" t="s">
        <v>850</v>
      </c>
      <c r="B332" s="47" t="s">
        <v>29</v>
      </c>
      <c r="C332" s="101" t="s">
        <v>262</v>
      </c>
      <c r="D332" s="101" t="s">
        <v>149</v>
      </c>
      <c r="E332" s="78" t="s">
        <v>864</v>
      </c>
      <c r="F332" s="131" t="s">
        <v>853</v>
      </c>
      <c r="G332" s="156">
        <v>3594.2</v>
      </c>
    </row>
    <row r="333" spans="1:7" ht="34.5" customHeight="1">
      <c r="A333" s="133" t="s">
        <v>708</v>
      </c>
      <c r="B333" s="47" t="s">
        <v>29</v>
      </c>
      <c r="C333" s="101" t="s">
        <v>262</v>
      </c>
      <c r="D333" s="101" t="s">
        <v>149</v>
      </c>
      <c r="E333" s="78" t="s">
        <v>709</v>
      </c>
      <c r="F333" s="131"/>
      <c r="G333" s="156">
        <f>G334</f>
        <v>10782.5</v>
      </c>
    </row>
    <row r="334" spans="1:7" ht="34.5" customHeight="1">
      <c r="A334" s="230" t="s">
        <v>850</v>
      </c>
      <c r="B334" s="47" t="s">
        <v>29</v>
      </c>
      <c r="C334" s="101" t="s">
        <v>262</v>
      </c>
      <c r="D334" s="101" t="s">
        <v>149</v>
      </c>
      <c r="E334" s="78" t="s">
        <v>709</v>
      </c>
      <c r="F334" s="131" t="s">
        <v>853</v>
      </c>
      <c r="G334" s="156">
        <v>10782.5</v>
      </c>
    </row>
    <row r="335" spans="1:7" ht="47.25">
      <c r="A335" s="134" t="s">
        <v>275</v>
      </c>
      <c r="B335" s="47" t="s">
        <v>29</v>
      </c>
      <c r="C335" s="101" t="s">
        <v>262</v>
      </c>
      <c r="D335" s="101" t="s">
        <v>149</v>
      </c>
      <c r="E335" s="100" t="s">
        <v>596</v>
      </c>
      <c r="F335" s="131"/>
      <c r="G335" s="156">
        <f>G337+G341+G344</f>
        <v>193.2</v>
      </c>
    </row>
    <row r="336" spans="1:7" ht="30" customHeight="1">
      <c r="A336" s="2" t="s">
        <v>597</v>
      </c>
      <c r="B336" s="47" t="s">
        <v>29</v>
      </c>
      <c r="C336" s="101" t="s">
        <v>262</v>
      </c>
      <c r="D336" s="101" t="s">
        <v>149</v>
      </c>
      <c r="E336" s="100" t="s">
        <v>598</v>
      </c>
      <c r="F336" s="131"/>
      <c r="G336" s="156">
        <f>G337</f>
        <v>64.6</v>
      </c>
    </row>
    <row r="337" spans="1:7" ht="15.75">
      <c r="A337" s="135" t="s">
        <v>277</v>
      </c>
      <c r="B337" s="47" t="s">
        <v>29</v>
      </c>
      <c r="C337" s="101" t="s">
        <v>262</v>
      </c>
      <c r="D337" s="101" t="s">
        <v>149</v>
      </c>
      <c r="E337" s="100" t="s">
        <v>599</v>
      </c>
      <c r="F337" s="131"/>
      <c r="G337" s="156">
        <f>G338+G339</f>
        <v>64.6</v>
      </c>
    </row>
    <row r="338" spans="1:7" ht="56.25" customHeight="1">
      <c r="A338" s="230" t="s">
        <v>851</v>
      </c>
      <c r="B338" s="47" t="s">
        <v>29</v>
      </c>
      <c r="C338" s="101" t="s">
        <v>262</v>
      </c>
      <c r="D338" s="101" t="s">
        <v>149</v>
      </c>
      <c r="E338" s="100" t="s">
        <v>599</v>
      </c>
      <c r="F338" s="131" t="s">
        <v>852</v>
      </c>
      <c r="G338" s="156">
        <v>6</v>
      </c>
    </row>
    <row r="339" spans="1:7" ht="33" customHeight="1">
      <c r="A339" s="230" t="s">
        <v>850</v>
      </c>
      <c r="B339" s="47" t="s">
        <v>29</v>
      </c>
      <c r="C339" s="101" t="s">
        <v>262</v>
      </c>
      <c r="D339" s="101" t="s">
        <v>149</v>
      </c>
      <c r="E339" s="100" t="s">
        <v>599</v>
      </c>
      <c r="F339" s="131" t="s">
        <v>853</v>
      </c>
      <c r="G339" s="156">
        <v>58.6</v>
      </c>
    </row>
    <row r="340" spans="1:7" ht="31.5">
      <c r="A340" s="2" t="s">
        <v>600</v>
      </c>
      <c r="B340" s="47" t="s">
        <v>29</v>
      </c>
      <c r="C340" s="101" t="s">
        <v>262</v>
      </c>
      <c r="D340" s="101" t="s">
        <v>149</v>
      </c>
      <c r="E340" s="100" t="s">
        <v>601</v>
      </c>
      <c r="F340" s="131"/>
      <c r="G340" s="156">
        <f>G341</f>
        <v>50</v>
      </c>
    </row>
    <row r="341" spans="1:7" ht="19.5" customHeight="1">
      <c r="A341" s="135" t="s">
        <v>279</v>
      </c>
      <c r="B341" s="47" t="s">
        <v>29</v>
      </c>
      <c r="C341" s="101" t="s">
        <v>262</v>
      </c>
      <c r="D341" s="101" t="s">
        <v>149</v>
      </c>
      <c r="E341" s="100" t="s">
        <v>602</v>
      </c>
      <c r="F341" s="131"/>
      <c r="G341" s="156">
        <f>G342</f>
        <v>50</v>
      </c>
    </row>
    <row r="342" spans="1:7" ht="31.5">
      <c r="A342" s="230" t="s">
        <v>850</v>
      </c>
      <c r="B342" s="47" t="s">
        <v>29</v>
      </c>
      <c r="C342" s="101" t="s">
        <v>262</v>
      </c>
      <c r="D342" s="101" t="s">
        <v>149</v>
      </c>
      <c r="E342" s="100" t="s">
        <v>602</v>
      </c>
      <c r="F342" s="131" t="s">
        <v>853</v>
      </c>
      <c r="G342" s="156">
        <v>50</v>
      </c>
    </row>
    <row r="343" spans="1:7" ht="15.75">
      <c r="A343" s="2" t="s">
        <v>592</v>
      </c>
      <c r="B343" s="47" t="s">
        <v>29</v>
      </c>
      <c r="C343" s="101" t="s">
        <v>262</v>
      </c>
      <c r="D343" s="101" t="s">
        <v>149</v>
      </c>
      <c r="E343" s="100" t="s">
        <v>603</v>
      </c>
      <c r="F343" s="131"/>
      <c r="G343" s="156">
        <f>G344</f>
        <v>78.6</v>
      </c>
    </row>
    <row r="344" spans="1:7" ht="15.75">
      <c r="A344" s="143" t="s">
        <v>189</v>
      </c>
      <c r="B344" s="47" t="s">
        <v>29</v>
      </c>
      <c r="C344" s="101" t="s">
        <v>262</v>
      </c>
      <c r="D344" s="101" t="s">
        <v>149</v>
      </c>
      <c r="E344" s="100" t="s">
        <v>604</v>
      </c>
      <c r="F344" s="131"/>
      <c r="G344" s="156">
        <f>G345</f>
        <v>78.6</v>
      </c>
    </row>
    <row r="345" spans="1:7" ht="30" customHeight="1">
      <c r="A345" s="230" t="s">
        <v>850</v>
      </c>
      <c r="B345" s="47" t="s">
        <v>29</v>
      </c>
      <c r="C345" s="101" t="s">
        <v>262</v>
      </c>
      <c r="D345" s="101" t="s">
        <v>149</v>
      </c>
      <c r="E345" s="100" t="s">
        <v>604</v>
      </c>
      <c r="F345" s="131" t="s">
        <v>853</v>
      </c>
      <c r="G345" s="85">
        <v>78.6</v>
      </c>
    </row>
    <row r="346" spans="1:7" ht="48.75" customHeight="1">
      <c r="A346" s="134" t="s">
        <v>282</v>
      </c>
      <c r="B346" s="47" t="s">
        <v>29</v>
      </c>
      <c r="C346" s="101" t="s">
        <v>262</v>
      </c>
      <c r="D346" s="101" t="s">
        <v>149</v>
      </c>
      <c r="E346" s="100" t="s">
        <v>607</v>
      </c>
      <c r="F346" s="131"/>
      <c r="G346" s="156">
        <f>G348+G352+G355</f>
        <v>85</v>
      </c>
    </row>
    <row r="347" spans="1:7" ht="16.5" customHeight="1">
      <c r="A347" s="2" t="s">
        <v>606</v>
      </c>
      <c r="B347" s="47" t="s">
        <v>29</v>
      </c>
      <c r="C347" s="101" t="s">
        <v>262</v>
      </c>
      <c r="D347" s="101" t="s">
        <v>149</v>
      </c>
      <c r="E347" s="100" t="s">
        <v>608</v>
      </c>
      <c r="F347" s="131"/>
      <c r="G347" s="156">
        <f>G348</f>
        <v>21.7</v>
      </c>
    </row>
    <row r="348" spans="1:7" ht="15.75">
      <c r="A348" s="143" t="s">
        <v>284</v>
      </c>
      <c r="B348" s="47" t="s">
        <v>29</v>
      </c>
      <c r="C348" s="101" t="s">
        <v>262</v>
      </c>
      <c r="D348" s="101" t="s">
        <v>149</v>
      </c>
      <c r="E348" s="100" t="s">
        <v>609</v>
      </c>
      <c r="F348" s="131"/>
      <c r="G348" s="156">
        <f>G349+G350</f>
        <v>21.7</v>
      </c>
    </row>
    <row r="349" spans="1:7" ht="47.25">
      <c r="A349" s="230" t="s">
        <v>851</v>
      </c>
      <c r="B349" s="47" t="s">
        <v>29</v>
      </c>
      <c r="C349" s="101" t="s">
        <v>262</v>
      </c>
      <c r="D349" s="101" t="s">
        <v>149</v>
      </c>
      <c r="E349" s="100" t="s">
        <v>609</v>
      </c>
      <c r="F349" s="131" t="s">
        <v>852</v>
      </c>
      <c r="G349" s="156">
        <v>0</v>
      </c>
    </row>
    <row r="350" spans="1:7" ht="35.25" customHeight="1">
      <c r="A350" s="230" t="s">
        <v>850</v>
      </c>
      <c r="B350" s="47" t="s">
        <v>29</v>
      </c>
      <c r="C350" s="101" t="s">
        <v>262</v>
      </c>
      <c r="D350" s="101" t="s">
        <v>149</v>
      </c>
      <c r="E350" s="100" t="s">
        <v>609</v>
      </c>
      <c r="F350" s="131" t="s">
        <v>853</v>
      </c>
      <c r="G350" s="156">
        <v>21.7</v>
      </c>
    </row>
    <row r="351" spans="1:7" ht="31.5" hidden="1">
      <c r="A351" s="2" t="s">
        <v>605</v>
      </c>
      <c r="B351" s="47" t="s">
        <v>29</v>
      </c>
      <c r="C351" s="101" t="s">
        <v>262</v>
      </c>
      <c r="D351" s="101" t="s">
        <v>149</v>
      </c>
      <c r="E351" s="100" t="s">
        <v>610</v>
      </c>
      <c r="F351" s="131"/>
      <c r="G351" s="217">
        <f>G352</f>
        <v>0</v>
      </c>
    </row>
    <row r="352" spans="1:7" ht="19.5" customHeight="1" hidden="1">
      <c r="A352" s="143" t="s">
        <v>286</v>
      </c>
      <c r="B352" s="47" t="s">
        <v>29</v>
      </c>
      <c r="C352" s="101" t="s">
        <v>262</v>
      </c>
      <c r="D352" s="101" t="s">
        <v>149</v>
      </c>
      <c r="E352" s="100" t="s">
        <v>611</v>
      </c>
      <c r="F352" s="131"/>
      <c r="G352" s="217">
        <f>G353</f>
        <v>0</v>
      </c>
    </row>
    <row r="353" spans="1:7" ht="31.5" hidden="1">
      <c r="A353" s="230" t="s">
        <v>850</v>
      </c>
      <c r="B353" s="47" t="s">
        <v>29</v>
      </c>
      <c r="C353" s="101" t="s">
        <v>262</v>
      </c>
      <c r="D353" s="101" t="s">
        <v>149</v>
      </c>
      <c r="E353" s="100" t="s">
        <v>611</v>
      </c>
      <c r="F353" s="131" t="s">
        <v>853</v>
      </c>
      <c r="G353" s="217">
        <v>0</v>
      </c>
    </row>
    <row r="354" spans="1:7" ht="15.75">
      <c r="A354" s="2" t="s">
        <v>592</v>
      </c>
      <c r="B354" s="47" t="s">
        <v>29</v>
      </c>
      <c r="C354" s="101" t="s">
        <v>262</v>
      </c>
      <c r="D354" s="101" t="s">
        <v>149</v>
      </c>
      <c r="E354" s="100" t="s">
        <v>612</v>
      </c>
      <c r="F354" s="131"/>
      <c r="G354" s="156">
        <f>G355</f>
        <v>63.3</v>
      </c>
    </row>
    <row r="355" spans="1:7" ht="15.75">
      <c r="A355" s="135" t="s">
        <v>723</v>
      </c>
      <c r="B355" s="47" t="s">
        <v>29</v>
      </c>
      <c r="C355" s="101" t="s">
        <v>262</v>
      </c>
      <c r="D355" s="101" t="s">
        <v>149</v>
      </c>
      <c r="E355" s="100" t="s">
        <v>613</v>
      </c>
      <c r="F355" s="131"/>
      <c r="G355" s="156">
        <f>G356</f>
        <v>63.3</v>
      </c>
    </row>
    <row r="356" spans="1:7" ht="33.75" customHeight="1">
      <c r="A356" s="230" t="s">
        <v>850</v>
      </c>
      <c r="B356" s="47" t="s">
        <v>29</v>
      </c>
      <c r="C356" s="101" t="s">
        <v>262</v>
      </c>
      <c r="D356" s="101" t="s">
        <v>149</v>
      </c>
      <c r="E356" s="100" t="s">
        <v>613</v>
      </c>
      <c r="F356" s="131" t="s">
        <v>853</v>
      </c>
      <c r="G356" s="156">
        <v>63.3</v>
      </c>
    </row>
    <row r="357" spans="1:7" ht="49.5" customHeight="1">
      <c r="A357" s="53" t="s">
        <v>742</v>
      </c>
      <c r="B357" s="59" t="s">
        <v>29</v>
      </c>
      <c r="C357" s="195" t="s">
        <v>262</v>
      </c>
      <c r="D357" s="195" t="s">
        <v>149</v>
      </c>
      <c r="E357" s="119" t="s">
        <v>743</v>
      </c>
      <c r="F357" s="131"/>
      <c r="G357" s="156">
        <f>G358+G361+G364</f>
        <v>870</v>
      </c>
    </row>
    <row r="358" spans="1:7" ht="18.75" customHeight="1">
      <c r="A358" s="2" t="s">
        <v>762</v>
      </c>
      <c r="B358" s="47" t="s">
        <v>29</v>
      </c>
      <c r="C358" s="101" t="s">
        <v>262</v>
      </c>
      <c r="D358" s="101" t="s">
        <v>149</v>
      </c>
      <c r="E358" s="100" t="s">
        <v>767</v>
      </c>
      <c r="F358" s="131"/>
      <c r="G358" s="156">
        <f>G359</f>
        <v>672.5</v>
      </c>
    </row>
    <row r="359" spans="1:7" ht="18.75" customHeight="1">
      <c r="A359" s="2" t="s">
        <v>763</v>
      </c>
      <c r="B359" s="47" t="s">
        <v>29</v>
      </c>
      <c r="C359" s="101" t="s">
        <v>262</v>
      </c>
      <c r="D359" s="101" t="s">
        <v>149</v>
      </c>
      <c r="E359" s="100" t="s">
        <v>764</v>
      </c>
      <c r="F359" s="131"/>
      <c r="G359" s="156">
        <f>G360</f>
        <v>672.5</v>
      </c>
    </row>
    <row r="360" spans="1:7" ht="35.25" customHeight="1">
      <c r="A360" s="230" t="s">
        <v>850</v>
      </c>
      <c r="B360" s="47" t="s">
        <v>29</v>
      </c>
      <c r="C360" s="101" t="s">
        <v>262</v>
      </c>
      <c r="D360" s="101" t="s">
        <v>149</v>
      </c>
      <c r="E360" s="100" t="s">
        <v>764</v>
      </c>
      <c r="F360" s="131" t="s">
        <v>853</v>
      </c>
      <c r="G360" s="156">
        <v>672.5</v>
      </c>
    </row>
    <row r="361" spans="1:7" ht="18.75" customHeight="1">
      <c r="A361" s="2" t="s">
        <v>765</v>
      </c>
      <c r="B361" s="47" t="s">
        <v>29</v>
      </c>
      <c r="C361" s="101" t="s">
        <v>262</v>
      </c>
      <c r="D361" s="101" t="s">
        <v>149</v>
      </c>
      <c r="E361" s="100" t="s">
        <v>768</v>
      </c>
      <c r="F361" s="131"/>
      <c r="G361" s="156">
        <f>G362</f>
        <v>78.5</v>
      </c>
    </row>
    <row r="362" spans="1:7" ht="18.75" customHeight="1">
      <c r="A362" s="2" t="s">
        <v>766</v>
      </c>
      <c r="B362" s="47" t="s">
        <v>29</v>
      </c>
      <c r="C362" s="101" t="s">
        <v>262</v>
      </c>
      <c r="D362" s="101" t="s">
        <v>149</v>
      </c>
      <c r="E362" s="100" t="s">
        <v>769</v>
      </c>
      <c r="F362" s="131"/>
      <c r="G362" s="156">
        <f>G363</f>
        <v>78.5</v>
      </c>
    </row>
    <row r="363" spans="1:7" ht="35.25" customHeight="1">
      <c r="A363" s="230" t="s">
        <v>850</v>
      </c>
      <c r="B363" s="47" t="s">
        <v>29</v>
      </c>
      <c r="C363" s="101" t="s">
        <v>262</v>
      </c>
      <c r="D363" s="101" t="s">
        <v>149</v>
      </c>
      <c r="E363" s="100" t="s">
        <v>769</v>
      </c>
      <c r="F363" s="131" t="s">
        <v>853</v>
      </c>
      <c r="G363" s="156">
        <v>78.5</v>
      </c>
    </row>
    <row r="364" spans="1:7" ht="18.75" customHeight="1">
      <c r="A364" s="2" t="s">
        <v>773</v>
      </c>
      <c r="B364" s="47" t="s">
        <v>29</v>
      </c>
      <c r="C364" s="101" t="s">
        <v>262</v>
      </c>
      <c r="D364" s="101" t="s">
        <v>149</v>
      </c>
      <c r="E364" s="100" t="s">
        <v>770</v>
      </c>
      <c r="F364" s="131"/>
      <c r="G364" s="156">
        <f>G365</f>
        <v>119</v>
      </c>
    </row>
    <row r="365" spans="1:7" ht="18.75" customHeight="1">
      <c r="A365" s="2" t="s">
        <v>772</v>
      </c>
      <c r="B365" s="47" t="s">
        <v>29</v>
      </c>
      <c r="C365" s="101" t="s">
        <v>262</v>
      </c>
      <c r="D365" s="101" t="s">
        <v>149</v>
      </c>
      <c r="E365" s="100" t="s">
        <v>771</v>
      </c>
      <c r="F365" s="131"/>
      <c r="G365" s="156">
        <f>G366</f>
        <v>119</v>
      </c>
    </row>
    <row r="366" spans="1:7" ht="33.75" customHeight="1">
      <c r="A366" s="230" t="s">
        <v>850</v>
      </c>
      <c r="B366" s="47" t="s">
        <v>29</v>
      </c>
      <c r="C366" s="101" t="s">
        <v>262</v>
      </c>
      <c r="D366" s="101" t="s">
        <v>149</v>
      </c>
      <c r="E366" s="100" t="s">
        <v>771</v>
      </c>
      <c r="F366" s="131" t="s">
        <v>853</v>
      </c>
      <c r="G366" s="156">
        <v>119</v>
      </c>
    </row>
    <row r="367" spans="1:7" ht="23.25" customHeight="1">
      <c r="A367" s="129" t="s">
        <v>377</v>
      </c>
      <c r="B367" s="44" t="s">
        <v>29</v>
      </c>
      <c r="C367" s="97" t="s">
        <v>255</v>
      </c>
      <c r="D367" s="97" t="s">
        <v>690</v>
      </c>
      <c r="E367" s="131"/>
      <c r="F367" s="131"/>
      <c r="G367" s="227">
        <f>G372+G368</f>
        <v>191</v>
      </c>
    </row>
    <row r="368" spans="1:7" ht="23.25" customHeight="1">
      <c r="A368" s="133" t="s">
        <v>882</v>
      </c>
      <c r="B368" s="133" t="s">
        <v>29</v>
      </c>
      <c r="C368" s="133" t="s">
        <v>255</v>
      </c>
      <c r="D368" s="133" t="s">
        <v>149</v>
      </c>
      <c r="E368" s="133"/>
      <c r="F368" s="133"/>
      <c r="G368" s="133">
        <f>G369</f>
        <v>115</v>
      </c>
    </row>
    <row r="369" spans="1:7" ht="23.25" customHeight="1">
      <c r="A369" s="133" t="s">
        <v>164</v>
      </c>
      <c r="B369" s="133" t="s">
        <v>29</v>
      </c>
      <c r="C369" s="133" t="s">
        <v>255</v>
      </c>
      <c r="D369" s="133" t="s">
        <v>149</v>
      </c>
      <c r="E369" s="78" t="s">
        <v>645</v>
      </c>
      <c r="F369" s="133"/>
      <c r="G369" s="133">
        <f>G370</f>
        <v>115</v>
      </c>
    </row>
    <row r="370" spans="1:7" ht="23.25" customHeight="1">
      <c r="A370" s="133" t="s">
        <v>883</v>
      </c>
      <c r="B370" s="133" t="s">
        <v>29</v>
      </c>
      <c r="C370" s="133" t="s">
        <v>255</v>
      </c>
      <c r="D370" s="133" t="s">
        <v>149</v>
      </c>
      <c r="E370" s="78" t="s">
        <v>884</v>
      </c>
      <c r="F370" s="133"/>
      <c r="G370" s="133">
        <f>G371</f>
        <v>115</v>
      </c>
    </row>
    <row r="371" spans="1:7" ht="23.25" customHeight="1">
      <c r="A371" s="230" t="s">
        <v>849</v>
      </c>
      <c r="B371" s="133" t="s">
        <v>29</v>
      </c>
      <c r="C371" s="133" t="s">
        <v>255</v>
      </c>
      <c r="D371" s="133" t="s">
        <v>149</v>
      </c>
      <c r="E371" s="78" t="s">
        <v>884</v>
      </c>
      <c r="F371" s="133">
        <v>300</v>
      </c>
      <c r="G371" s="46">
        <v>115</v>
      </c>
    </row>
    <row r="372" spans="1:7" ht="15.75">
      <c r="A372" s="69" t="s">
        <v>8</v>
      </c>
      <c r="B372" s="47" t="s">
        <v>29</v>
      </c>
      <c r="C372" s="101" t="s">
        <v>255</v>
      </c>
      <c r="D372" s="101" t="s">
        <v>150</v>
      </c>
      <c r="E372" s="131"/>
      <c r="F372" s="131"/>
      <c r="G372" s="156">
        <f>G373+G376</f>
        <v>76</v>
      </c>
    </row>
    <row r="373" spans="1:7" ht="47.25" hidden="1">
      <c r="A373" s="135" t="s">
        <v>421</v>
      </c>
      <c r="B373" s="47" t="s">
        <v>29</v>
      </c>
      <c r="C373" s="101" t="s">
        <v>255</v>
      </c>
      <c r="D373" s="101" t="s">
        <v>150</v>
      </c>
      <c r="E373" s="138" t="s">
        <v>190</v>
      </c>
      <c r="F373" s="131"/>
      <c r="G373" s="156">
        <f>G374</f>
        <v>0</v>
      </c>
    </row>
    <row r="374" spans="1:7" ht="51.75" customHeight="1" hidden="1">
      <c r="A374" s="69" t="s">
        <v>384</v>
      </c>
      <c r="B374" s="47" t="s">
        <v>29</v>
      </c>
      <c r="C374" s="101" t="s">
        <v>255</v>
      </c>
      <c r="D374" s="101" t="s">
        <v>150</v>
      </c>
      <c r="E374" s="138" t="s">
        <v>248</v>
      </c>
      <c r="F374" s="131"/>
      <c r="G374" s="156">
        <f>G375</f>
        <v>0</v>
      </c>
    </row>
    <row r="375" spans="1:7" ht="31.5" hidden="1">
      <c r="A375" s="69" t="s">
        <v>256</v>
      </c>
      <c r="B375" s="47" t="s">
        <v>29</v>
      </c>
      <c r="C375" s="101" t="s">
        <v>255</v>
      </c>
      <c r="D375" s="101" t="s">
        <v>150</v>
      </c>
      <c r="E375" s="138" t="s">
        <v>257</v>
      </c>
      <c r="F375" s="131" t="s">
        <v>359</v>
      </c>
      <c r="G375" s="156">
        <v>0</v>
      </c>
    </row>
    <row r="376" spans="1:7" ht="47.25">
      <c r="A376" s="133" t="s">
        <v>162</v>
      </c>
      <c r="B376" s="47" t="s">
        <v>29</v>
      </c>
      <c r="C376" s="101" t="s">
        <v>255</v>
      </c>
      <c r="D376" s="101" t="s">
        <v>150</v>
      </c>
      <c r="E376" s="78" t="s">
        <v>652</v>
      </c>
      <c r="F376" s="131"/>
      <c r="G376" s="156">
        <f>G377</f>
        <v>76</v>
      </c>
    </row>
    <row r="377" spans="1:7" ht="15.75">
      <c r="A377" s="133" t="s">
        <v>164</v>
      </c>
      <c r="B377" s="47" t="s">
        <v>29</v>
      </c>
      <c r="C377" s="101" t="s">
        <v>255</v>
      </c>
      <c r="D377" s="101" t="s">
        <v>150</v>
      </c>
      <c r="E377" s="78" t="s">
        <v>651</v>
      </c>
      <c r="F377" s="131"/>
      <c r="G377" s="156">
        <f>G379</f>
        <v>76</v>
      </c>
    </row>
    <row r="378" spans="1:7" ht="15.75">
      <c r="A378" s="133" t="s">
        <v>164</v>
      </c>
      <c r="B378" s="47" t="s">
        <v>29</v>
      </c>
      <c r="C378" s="101" t="s">
        <v>255</v>
      </c>
      <c r="D378" s="101" t="s">
        <v>150</v>
      </c>
      <c r="E378" s="100" t="s">
        <v>650</v>
      </c>
      <c r="F378" s="131"/>
      <c r="G378" s="156">
        <f>G379</f>
        <v>76</v>
      </c>
    </row>
    <row r="379" spans="1:7" ht="66" customHeight="1">
      <c r="A379" s="69" t="s">
        <v>347</v>
      </c>
      <c r="B379" s="47" t="s">
        <v>29</v>
      </c>
      <c r="C379" s="101" t="s">
        <v>255</v>
      </c>
      <c r="D379" s="101" t="s">
        <v>150</v>
      </c>
      <c r="E379" s="78" t="s">
        <v>661</v>
      </c>
      <c r="F379" s="131"/>
      <c r="G379" s="156">
        <f>G380</f>
        <v>76</v>
      </c>
    </row>
    <row r="380" spans="1:7" ht="18.75" customHeight="1">
      <c r="A380" s="230" t="s">
        <v>849</v>
      </c>
      <c r="B380" s="47" t="s">
        <v>29</v>
      </c>
      <c r="C380" s="101" t="s">
        <v>255</v>
      </c>
      <c r="D380" s="101" t="s">
        <v>150</v>
      </c>
      <c r="E380" s="78" t="s">
        <v>661</v>
      </c>
      <c r="F380" s="131" t="s">
        <v>854</v>
      </c>
      <c r="G380" s="156">
        <v>76</v>
      </c>
    </row>
    <row r="381" spans="1:7" ht="15.75">
      <c r="A381" s="129" t="s">
        <v>382</v>
      </c>
      <c r="B381" s="44" t="s">
        <v>29</v>
      </c>
      <c r="C381" s="97" t="s">
        <v>208</v>
      </c>
      <c r="D381" s="97" t="s">
        <v>690</v>
      </c>
      <c r="E381" s="147"/>
      <c r="F381" s="130"/>
      <c r="G381" s="227">
        <f>G382</f>
        <v>325</v>
      </c>
    </row>
    <row r="382" spans="1:7" ht="15.75">
      <c r="A382" s="148" t="s">
        <v>31</v>
      </c>
      <c r="B382" s="47" t="s">
        <v>29</v>
      </c>
      <c r="C382" s="101" t="s">
        <v>208</v>
      </c>
      <c r="D382" s="101" t="s">
        <v>176</v>
      </c>
      <c r="E382" s="131"/>
      <c r="F382" s="131"/>
      <c r="G382" s="156">
        <f>G383+G395</f>
        <v>325</v>
      </c>
    </row>
    <row r="383" spans="1:7" ht="50.25" customHeight="1">
      <c r="A383" s="69" t="s">
        <v>421</v>
      </c>
      <c r="B383" s="47" t="s">
        <v>29</v>
      </c>
      <c r="C383" s="101" t="s">
        <v>208</v>
      </c>
      <c r="D383" s="101" t="s">
        <v>176</v>
      </c>
      <c r="E383" s="100" t="s">
        <v>544</v>
      </c>
      <c r="F383" s="131"/>
      <c r="G383" s="156">
        <f>G384</f>
        <v>325</v>
      </c>
    </row>
    <row r="384" spans="1:7" ht="31.5">
      <c r="A384" s="53" t="s">
        <v>784</v>
      </c>
      <c r="B384" s="47" t="s">
        <v>29</v>
      </c>
      <c r="C384" s="101" t="s">
        <v>208</v>
      </c>
      <c r="D384" s="101" t="s">
        <v>176</v>
      </c>
      <c r="E384" s="100" t="s">
        <v>546</v>
      </c>
      <c r="F384" s="131"/>
      <c r="G384" s="156">
        <f>G386+G390+G393</f>
        <v>325</v>
      </c>
    </row>
    <row r="385" spans="1:7" ht="15.75">
      <c r="A385" s="2" t="s">
        <v>754</v>
      </c>
      <c r="B385" s="47" t="s">
        <v>29</v>
      </c>
      <c r="C385" s="101" t="s">
        <v>208</v>
      </c>
      <c r="D385" s="101" t="s">
        <v>176</v>
      </c>
      <c r="E385" s="100" t="s">
        <v>757</v>
      </c>
      <c r="F385" s="131"/>
      <c r="G385" s="156">
        <f>G386</f>
        <v>325</v>
      </c>
    </row>
    <row r="386" spans="1:7" ht="15.75">
      <c r="A386" s="52" t="s">
        <v>753</v>
      </c>
      <c r="B386" s="47" t="s">
        <v>29</v>
      </c>
      <c r="C386" s="101" t="s">
        <v>208</v>
      </c>
      <c r="D386" s="101" t="s">
        <v>176</v>
      </c>
      <c r="E386" s="100" t="s">
        <v>758</v>
      </c>
      <c r="F386" s="131"/>
      <c r="G386" s="156">
        <f>G387+G388</f>
        <v>325</v>
      </c>
    </row>
    <row r="387" spans="1:7" ht="31.5">
      <c r="A387" s="230" t="s">
        <v>850</v>
      </c>
      <c r="B387" s="47" t="s">
        <v>29</v>
      </c>
      <c r="C387" s="101" t="s">
        <v>208</v>
      </c>
      <c r="D387" s="101" t="s">
        <v>176</v>
      </c>
      <c r="E387" s="100" t="s">
        <v>758</v>
      </c>
      <c r="F387" s="131" t="s">
        <v>853</v>
      </c>
      <c r="G387" s="156">
        <v>325</v>
      </c>
    </row>
    <row r="388" spans="1:7" ht="15.75" hidden="1">
      <c r="A388" s="69" t="s">
        <v>211</v>
      </c>
      <c r="B388" s="47" t="s">
        <v>29</v>
      </c>
      <c r="C388" s="101" t="s">
        <v>208</v>
      </c>
      <c r="D388" s="101" t="s">
        <v>176</v>
      </c>
      <c r="E388" s="138" t="s">
        <v>210</v>
      </c>
      <c r="F388" s="131" t="s">
        <v>360</v>
      </c>
      <c r="G388" s="217">
        <v>0</v>
      </c>
    </row>
    <row r="389" spans="1:7" ht="15.75" hidden="1">
      <c r="A389" s="2" t="s">
        <v>691</v>
      </c>
      <c r="B389" s="47" t="s">
        <v>29</v>
      </c>
      <c r="C389" s="101" t="s">
        <v>208</v>
      </c>
      <c r="D389" s="101" t="s">
        <v>176</v>
      </c>
      <c r="E389" s="100" t="s">
        <v>547</v>
      </c>
      <c r="F389" s="131"/>
      <c r="G389" s="217">
        <f>G390</f>
        <v>0</v>
      </c>
    </row>
    <row r="390" spans="1:7" ht="15.75" hidden="1">
      <c r="A390" s="135" t="s">
        <v>692</v>
      </c>
      <c r="B390" s="47" t="s">
        <v>29</v>
      </c>
      <c r="C390" s="101" t="s">
        <v>208</v>
      </c>
      <c r="D390" s="101" t="s">
        <v>176</v>
      </c>
      <c r="E390" s="100" t="s">
        <v>551</v>
      </c>
      <c r="F390" s="131"/>
      <c r="G390" s="217">
        <f>G391</f>
        <v>0</v>
      </c>
    </row>
    <row r="391" spans="1:7" ht="31.5" hidden="1">
      <c r="A391" s="133" t="s">
        <v>699</v>
      </c>
      <c r="B391" s="47" t="s">
        <v>29</v>
      </c>
      <c r="C391" s="101" t="s">
        <v>208</v>
      </c>
      <c r="D391" s="101" t="s">
        <v>176</v>
      </c>
      <c r="E391" s="100" t="s">
        <v>551</v>
      </c>
      <c r="F391" s="131" t="s">
        <v>700</v>
      </c>
      <c r="G391" s="217">
        <v>0</v>
      </c>
    </row>
    <row r="392" spans="1:7" ht="31.5" hidden="1">
      <c r="A392" s="2" t="s">
        <v>730</v>
      </c>
      <c r="B392" s="47" t="s">
        <v>29</v>
      </c>
      <c r="C392" s="101" t="s">
        <v>208</v>
      </c>
      <c r="D392" s="101" t="s">
        <v>176</v>
      </c>
      <c r="E392" s="100" t="s">
        <v>548</v>
      </c>
      <c r="F392" s="131"/>
      <c r="G392" s="217">
        <f>G393</f>
        <v>0</v>
      </c>
    </row>
    <row r="393" spans="1:7" ht="15.75" hidden="1">
      <c r="A393" s="69" t="s">
        <v>679</v>
      </c>
      <c r="B393" s="47" t="s">
        <v>29</v>
      </c>
      <c r="C393" s="101" t="s">
        <v>208</v>
      </c>
      <c r="D393" s="101" t="s">
        <v>176</v>
      </c>
      <c r="E393" s="100" t="s">
        <v>552</v>
      </c>
      <c r="F393" s="131"/>
      <c r="G393" s="217">
        <f>G394</f>
        <v>0</v>
      </c>
    </row>
    <row r="394" spans="1:7" ht="31.5" hidden="1">
      <c r="A394" s="133" t="s">
        <v>699</v>
      </c>
      <c r="B394" s="47" t="s">
        <v>29</v>
      </c>
      <c r="C394" s="101" t="s">
        <v>208</v>
      </c>
      <c r="D394" s="101" t="s">
        <v>176</v>
      </c>
      <c r="E394" s="100" t="s">
        <v>552</v>
      </c>
      <c r="F394" s="131" t="s">
        <v>700</v>
      </c>
      <c r="G394" s="217">
        <v>0</v>
      </c>
    </row>
    <row r="395" spans="1:7" ht="15.75" hidden="1">
      <c r="A395" s="133" t="s">
        <v>164</v>
      </c>
      <c r="B395" s="133"/>
      <c r="C395" s="133"/>
      <c r="D395" s="131" t="s">
        <v>32</v>
      </c>
      <c r="E395" s="140" t="s">
        <v>165</v>
      </c>
      <c r="F395" s="131"/>
      <c r="G395" s="217">
        <f>G396</f>
        <v>0</v>
      </c>
    </row>
    <row r="396" spans="1:7" ht="15.75" hidden="1">
      <c r="A396" s="11" t="s">
        <v>389</v>
      </c>
      <c r="B396" s="11"/>
      <c r="C396" s="11"/>
      <c r="D396" s="154" t="s">
        <v>32</v>
      </c>
      <c r="E396" s="155" t="s">
        <v>392</v>
      </c>
      <c r="F396" s="78"/>
      <c r="G396" s="217">
        <f>G397</f>
        <v>0</v>
      </c>
    </row>
    <row r="397" spans="1:7" ht="31.5" hidden="1">
      <c r="A397" s="11" t="s">
        <v>388</v>
      </c>
      <c r="B397" s="11"/>
      <c r="C397" s="11"/>
      <c r="D397" s="154" t="s">
        <v>32</v>
      </c>
      <c r="E397" s="155" t="s">
        <v>392</v>
      </c>
      <c r="F397" s="155">
        <v>630</v>
      </c>
      <c r="G397" s="217">
        <f>'Прил.7 Прогр.2018'!E423</f>
        <v>0</v>
      </c>
    </row>
    <row r="398" spans="1:7" ht="15.75">
      <c r="A398" s="170" t="s">
        <v>378</v>
      </c>
      <c r="B398" s="170"/>
      <c r="C398" s="170"/>
      <c r="D398" s="171"/>
      <c r="E398" s="171"/>
      <c r="F398" s="171"/>
      <c r="G398" s="227">
        <f>G9+G31</f>
        <v>98577.70000000001</v>
      </c>
    </row>
    <row r="399" ht="12.75">
      <c r="G399" s="157"/>
    </row>
    <row r="400" ht="12.75">
      <c r="G400" s="157"/>
    </row>
    <row r="401" ht="12.75">
      <c r="G401" s="202"/>
    </row>
    <row r="402" ht="12.75">
      <c r="G402" s="168"/>
    </row>
  </sheetData>
  <sheetProtection/>
  <autoFilter ref="A8:G398"/>
  <mergeCells count="5">
    <mergeCell ref="A1:G1"/>
    <mergeCell ref="A2:G2"/>
    <mergeCell ref="A3:G3"/>
    <mergeCell ref="A4:G4"/>
    <mergeCell ref="A6:G6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323">
      <selection activeCell="K290" sqref="K290"/>
    </sheetView>
  </sheetViews>
  <sheetFormatPr defaultColWidth="9.00390625" defaultRowHeight="12.75"/>
  <cols>
    <col min="1" max="1" width="73.625" style="0" customWidth="1"/>
    <col min="2" max="2" width="5.625" style="0" customWidth="1"/>
    <col min="3" max="4" width="5.00390625" style="0" customWidth="1"/>
    <col min="5" max="5" width="14.25390625" style="0" customWidth="1"/>
    <col min="6" max="6" width="6.75390625" style="0" customWidth="1"/>
    <col min="7" max="7" width="11.875" style="0" customWidth="1"/>
    <col min="8" max="8" width="12.625" style="0" customWidth="1"/>
    <col min="9" max="9" width="12.25390625" style="0" customWidth="1"/>
  </cols>
  <sheetData>
    <row r="1" spans="1:12" ht="20.25" customHeight="1">
      <c r="A1" s="240" t="s">
        <v>59</v>
      </c>
      <c r="B1" s="240"/>
      <c r="C1" s="240"/>
      <c r="D1" s="240"/>
      <c r="E1" s="240"/>
      <c r="F1" s="240"/>
      <c r="G1" s="240"/>
      <c r="H1" s="240"/>
      <c r="I1" s="193"/>
      <c r="J1" s="181"/>
      <c r="K1" s="181"/>
      <c r="L1" s="181"/>
    </row>
    <row r="2" spans="1:12" ht="15.75">
      <c r="A2" s="240" t="s">
        <v>20</v>
      </c>
      <c r="B2" s="240"/>
      <c r="C2" s="240"/>
      <c r="D2" s="240"/>
      <c r="E2" s="240"/>
      <c r="F2" s="240"/>
      <c r="G2" s="240"/>
      <c r="H2" s="240"/>
      <c r="I2" s="193"/>
      <c r="J2" s="181"/>
      <c r="K2" s="181"/>
      <c r="L2" s="181"/>
    </row>
    <row r="3" spans="1:12" ht="15.75">
      <c r="A3" s="240" t="s">
        <v>21</v>
      </c>
      <c r="B3" s="240"/>
      <c r="C3" s="240"/>
      <c r="D3" s="240"/>
      <c r="E3" s="240"/>
      <c r="F3" s="240"/>
      <c r="G3" s="240"/>
      <c r="H3" s="240"/>
      <c r="I3" s="193"/>
      <c r="J3" s="181"/>
      <c r="K3" s="181"/>
      <c r="L3" s="181"/>
    </row>
    <row r="4" spans="1:12" ht="15.75">
      <c r="A4" s="240" t="s">
        <v>511</v>
      </c>
      <c r="B4" s="240"/>
      <c r="C4" s="240"/>
      <c r="D4" s="240"/>
      <c r="E4" s="240"/>
      <c r="F4" s="240"/>
      <c r="G4" s="240"/>
      <c r="H4" s="240"/>
      <c r="I4" s="193"/>
      <c r="J4" s="181"/>
      <c r="K4" s="181"/>
      <c r="L4" s="181"/>
    </row>
    <row r="5" spans="1:12" ht="15.75">
      <c r="A5" s="3"/>
      <c r="B5" s="3"/>
      <c r="C5" s="3"/>
      <c r="D5" s="3"/>
      <c r="E5" s="3"/>
      <c r="F5" s="3"/>
      <c r="G5" s="3"/>
      <c r="H5" s="3"/>
      <c r="I5" s="198"/>
      <c r="J5" s="181"/>
      <c r="K5" s="181"/>
      <c r="L5" s="181"/>
    </row>
    <row r="6" spans="1:12" ht="65.25" customHeight="1">
      <c r="A6" s="258" t="s">
        <v>808</v>
      </c>
      <c r="B6" s="258"/>
      <c r="C6" s="258"/>
      <c r="D6" s="258"/>
      <c r="E6" s="258"/>
      <c r="F6" s="258"/>
      <c r="G6" s="258"/>
      <c r="H6" s="258"/>
      <c r="I6" s="199"/>
      <c r="J6" s="181"/>
      <c r="K6" s="181"/>
      <c r="L6" s="181"/>
    </row>
    <row r="7" spans="1:12" ht="15.75">
      <c r="A7" s="261"/>
      <c r="B7" s="261"/>
      <c r="C7" s="261"/>
      <c r="D7" s="261"/>
      <c r="E7" s="261"/>
      <c r="F7" s="261"/>
      <c r="G7" s="261"/>
      <c r="H7" s="261"/>
      <c r="I7" s="193"/>
      <c r="J7" s="181"/>
      <c r="K7" s="181"/>
      <c r="L7" s="181"/>
    </row>
    <row r="8" spans="1:12" ht="38.25" customHeight="1">
      <c r="A8" s="200" t="s">
        <v>34</v>
      </c>
      <c r="B8" s="43" t="s">
        <v>142</v>
      </c>
      <c r="C8" s="43" t="s">
        <v>143</v>
      </c>
      <c r="D8" s="43" t="s">
        <v>144</v>
      </c>
      <c r="E8" s="43" t="s">
        <v>137</v>
      </c>
      <c r="F8" s="43" t="s">
        <v>138</v>
      </c>
      <c r="G8" s="201" t="s">
        <v>741</v>
      </c>
      <c r="H8" s="201" t="s">
        <v>809</v>
      </c>
      <c r="I8" s="181"/>
      <c r="J8" s="181"/>
      <c r="K8" s="181"/>
      <c r="L8" s="181"/>
    </row>
    <row r="9" spans="1:12" ht="51.75" customHeight="1">
      <c r="A9" s="40" t="s">
        <v>892</v>
      </c>
      <c r="B9" s="44" t="s">
        <v>146</v>
      </c>
      <c r="C9" s="43"/>
      <c r="D9" s="43"/>
      <c r="E9" s="43"/>
      <c r="F9" s="43"/>
      <c r="G9" s="201">
        <f>G10</f>
        <v>2902.7</v>
      </c>
      <c r="H9" s="201">
        <f>H10</f>
        <v>3040.2</v>
      </c>
      <c r="I9" s="181"/>
      <c r="J9" s="181"/>
      <c r="K9" s="181"/>
      <c r="L9" s="181"/>
    </row>
    <row r="10" spans="1:12" ht="15.75">
      <c r="A10" s="129" t="s">
        <v>356</v>
      </c>
      <c r="B10" s="44" t="s">
        <v>146</v>
      </c>
      <c r="C10" s="97" t="s">
        <v>149</v>
      </c>
      <c r="D10" s="97" t="s">
        <v>690</v>
      </c>
      <c r="E10" s="130"/>
      <c r="F10" s="130"/>
      <c r="G10" s="227">
        <f>G11</f>
        <v>2902.7</v>
      </c>
      <c r="H10" s="227">
        <f>H11</f>
        <v>3040.2</v>
      </c>
      <c r="I10" s="181"/>
      <c r="J10" s="181"/>
      <c r="K10" s="181"/>
      <c r="L10" s="181"/>
    </row>
    <row r="11" spans="1:12" ht="48.75" customHeight="1">
      <c r="A11" s="69" t="s">
        <v>1</v>
      </c>
      <c r="B11" s="47" t="s">
        <v>146</v>
      </c>
      <c r="C11" s="101" t="s">
        <v>149</v>
      </c>
      <c r="D11" s="101" t="s">
        <v>150</v>
      </c>
      <c r="E11" s="132"/>
      <c r="F11" s="131"/>
      <c r="G11" s="156">
        <f>G12+G24</f>
        <v>2902.7</v>
      </c>
      <c r="H11" s="156">
        <f>H12+H24</f>
        <v>3040.2</v>
      </c>
      <c r="I11" s="181"/>
      <c r="J11" s="181"/>
      <c r="K11" s="181"/>
      <c r="L11" s="181"/>
    </row>
    <row r="12" spans="1:12" ht="23.25" customHeight="1">
      <c r="A12" s="133" t="s">
        <v>23</v>
      </c>
      <c r="B12" s="47" t="s">
        <v>146</v>
      </c>
      <c r="C12" s="101" t="s">
        <v>149</v>
      </c>
      <c r="D12" s="101" t="s">
        <v>150</v>
      </c>
      <c r="E12" s="78" t="s">
        <v>637</v>
      </c>
      <c r="F12" s="131"/>
      <c r="G12" s="156">
        <f>G13+G19</f>
        <v>2843.1</v>
      </c>
      <c r="H12" s="156">
        <f>H13+H19</f>
        <v>2977.1</v>
      </c>
      <c r="I12" s="181"/>
      <c r="J12" s="181"/>
      <c r="K12" s="181"/>
      <c r="L12" s="181"/>
    </row>
    <row r="13" spans="1:12" ht="33.75" customHeight="1">
      <c r="A13" s="69" t="s">
        <v>148</v>
      </c>
      <c r="B13" s="47" t="s">
        <v>146</v>
      </c>
      <c r="C13" s="101" t="s">
        <v>149</v>
      </c>
      <c r="D13" s="101" t="s">
        <v>150</v>
      </c>
      <c r="E13" s="78" t="s">
        <v>638</v>
      </c>
      <c r="F13" s="131"/>
      <c r="G13" s="156">
        <f>G15+G17</f>
        <v>2233.1</v>
      </c>
      <c r="H13" s="156">
        <f>H15+H17</f>
        <v>2367.1</v>
      </c>
      <c r="I13" s="181"/>
      <c r="J13" s="181"/>
      <c r="K13" s="181"/>
      <c r="L13" s="181"/>
    </row>
    <row r="14" spans="1:12" ht="33.75" customHeight="1">
      <c r="A14" s="46" t="s">
        <v>164</v>
      </c>
      <c r="B14" s="47" t="s">
        <v>146</v>
      </c>
      <c r="C14" s="101" t="s">
        <v>149</v>
      </c>
      <c r="D14" s="101" t="s">
        <v>150</v>
      </c>
      <c r="E14" s="100" t="s">
        <v>639</v>
      </c>
      <c r="F14" s="131"/>
      <c r="G14" s="156">
        <f>G15</f>
        <v>2233.1</v>
      </c>
      <c r="H14" s="156">
        <f>H15</f>
        <v>2367.1</v>
      </c>
      <c r="I14" s="181"/>
      <c r="J14" s="181"/>
      <c r="K14" s="181"/>
      <c r="L14" s="181"/>
    </row>
    <row r="15" spans="1:12" ht="50.25" customHeight="1">
      <c r="A15" s="69" t="s">
        <v>151</v>
      </c>
      <c r="B15" s="47" t="s">
        <v>146</v>
      </c>
      <c r="C15" s="101" t="s">
        <v>149</v>
      </c>
      <c r="D15" s="101" t="s">
        <v>150</v>
      </c>
      <c r="E15" s="78" t="s">
        <v>640</v>
      </c>
      <c r="F15" s="131"/>
      <c r="G15" s="156">
        <f>G16</f>
        <v>2233.1</v>
      </c>
      <c r="H15" s="156">
        <f>H16</f>
        <v>2367.1</v>
      </c>
      <c r="I15" s="181"/>
      <c r="J15" s="181"/>
      <c r="K15" s="181"/>
      <c r="L15" s="181"/>
    </row>
    <row r="16" spans="1:12" ht="63.75" customHeight="1">
      <c r="A16" s="230" t="s">
        <v>851</v>
      </c>
      <c r="B16" s="47" t="s">
        <v>146</v>
      </c>
      <c r="C16" s="101" t="s">
        <v>149</v>
      </c>
      <c r="D16" s="101" t="s">
        <v>150</v>
      </c>
      <c r="E16" s="78" t="s">
        <v>640</v>
      </c>
      <c r="F16" s="131" t="s">
        <v>852</v>
      </c>
      <c r="G16" s="56">
        <v>2233.1</v>
      </c>
      <c r="H16" s="56">
        <v>2367.1</v>
      </c>
      <c r="I16" s="181"/>
      <c r="J16" s="181"/>
      <c r="K16" s="181"/>
      <c r="L16" s="181"/>
    </row>
    <row r="17" spans="1:12" ht="47.25" customHeight="1" hidden="1">
      <c r="A17" s="133" t="s">
        <v>153</v>
      </c>
      <c r="B17" s="47" t="s">
        <v>146</v>
      </c>
      <c r="C17" s="101" t="s">
        <v>149</v>
      </c>
      <c r="D17" s="101" t="s">
        <v>150</v>
      </c>
      <c r="E17" s="78" t="s">
        <v>641</v>
      </c>
      <c r="F17" s="131"/>
      <c r="G17" s="156">
        <f>G18</f>
        <v>0</v>
      </c>
      <c r="H17" s="156">
        <f>H18</f>
        <v>0</v>
      </c>
      <c r="I17" s="181"/>
      <c r="J17" s="181"/>
      <c r="K17" s="181"/>
      <c r="L17" s="181"/>
    </row>
    <row r="18" spans="1:12" ht="67.5" customHeight="1" hidden="1">
      <c r="A18" s="230" t="s">
        <v>851</v>
      </c>
      <c r="B18" s="47" t="s">
        <v>146</v>
      </c>
      <c r="C18" s="101" t="s">
        <v>149</v>
      </c>
      <c r="D18" s="101" t="s">
        <v>150</v>
      </c>
      <c r="E18" s="78" t="s">
        <v>641</v>
      </c>
      <c r="F18" s="131" t="s">
        <v>852</v>
      </c>
      <c r="G18" s="156">
        <v>0</v>
      </c>
      <c r="H18" s="156">
        <v>0</v>
      </c>
      <c r="I18" s="181"/>
      <c r="J18" s="181"/>
      <c r="K18" s="181"/>
      <c r="L18" s="181"/>
    </row>
    <row r="19" spans="1:12" ht="31.5">
      <c r="A19" s="133" t="s">
        <v>155</v>
      </c>
      <c r="B19" s="47" t="s">
        <v>146</v>
      </c>
      <c r="C19" s="101" t="s">
        <v>149</v>
      </c>
      <c r="D19" s="101" t="s">
        <v>150</v>
      </c>
      <c r="E19" s="78" t="s">
        <v>669</v>
      </c>
      <c r="F19" s="131"/>
      <c r="G19" s="156">
        <f>G21</f>
        <v>610</v>
      </c>
      <c r="H19" s="156">
        <f>H21</f>
        <v>610</v>
      </c>
      <c r="I19" s="181"/>
      <c r="J19" s="181"/>
      <c r="K19" s="181"/>
      <c r="L19" s="181"/>
    </row>
    <row r="20" spans="1:12" ht="15.75">
      <c r="A20" s="46" t="s">
        <v>164</v>
      </c>
      <c r="B20" s="47" t="s">
        <v>146</v>
      </c>
      <c r="C20" s="101" t="s">
        <v>149</v>
      </c>
      <c r="D20" s="101" t="s">
        <v>150</v>
      </c>
      <c r="E20" s="100" t="s">
        <v>645</v>
      </c>
      <c r="F20" s="131"/>
      <c r="G20" s="156">
        <f>G21</f>
        <v>610</v>
      </c>
      <c r="H20" s="156">
        <f>H21</f>
        <v>610</v>
      </c>
      <c r="I20" s="181"/>
      <c r="J20" s="181"/>
      <c r="K20" s="181"/>
      <c r="L20" s="181"/>
    </row>
    <row r="21" spans="1:12" ht="48" customHeight="1">
      <c r="A21" s="133" t="s">
        <v>157</v>
      </c>
      <c r="B21" s="47" t="s">
        <v>146</v>
      </c>
      <c r="C21" s="101" t="s">
        <v>149</v>
      </c>
      <c r="D21" s="101" t="s">
        <v>150</v>
      </c>
      <c r="E21" s="78" t="s">
        <v>647</v>
      </c>
      <c r="F21" s="131"/>
      <c r="G21" s="156">
        <f>G22+G23</f>
        <v>610</v>
      </c>
      <c r="H21" s="156">
        <f>H22+H23</f>
        <v>610</v>
      </c>
      <c r="I21" s="181"/>
      <c r="J21" s="181"/>
      <c r="K21" s="181"/>
      <c r="L21" s="181"/>
    </row>
    <row r="22" spans="1:8" ht="31.5">
      <c r="A22" s="133" t="s">
        <v>850</v>
      </c>
      <c r="B22" s="47" t="s">
        <v>146</v>
      </c>
      <c r="C22" s="101" t="s">
        <v>149</v>
      </c>
      <c r="D22" s="101" t="s">
        <v>150</v>
      </c>
      <c r="E22" s="78" t="s">
        <v>647</v>
      </c>
      <c r="F22" s="131" t="s">
        <v>700</v>
      </c>
      <c r="G22" s="156">
        <v>600</v>
      </c>
      <c r="H22" s="156">
        <v>600</v>
      </c>
    </row>
    <row r="23" spans="1:8" ht="17.25" customHeight="1">
      <c r="A23" s="230" t="s">
        <v>858</v>
      </c>
      <c r="B23" s="47" t="s">
        <v>146</v>
      </c>
      <c r="C23" s="101" t="s">
        <v>149</v>
      </c>
      <c r="D23" s="101" t="s">
        <v>150</v>
      </c>
      <c r="E23" s="78" t="s">
        <v>647</v>
      </c>
      <c r="F23" s="131" t="s">
        <v>698</v>
      </c>
      <c r="G23" s="156">
        <v>10</v>
      </c>
      <c r="H23" s="156">
        <v>10</v>
      </c>
    </row>
    <row r="24" spans="1:8" ht="54" customHeight="1">
      <c r="A24" s="133" t="s">
        <v>162</v>
      </c>
      <c r="B24" s="47" t="s">
        <v>146</v>
      </c>
      <c r="C24" s="101" t="s">
        <v>149</v>
      </c>
      <c r="D24" s="101" t="s">
        <v>150</v>
      </c>
      <c r="E24" s="78" t="s">
        <v>652</v>
      </c>
      <c r="F24" s="131"/>
      <c r="G24" s="156">
        <f aca="true" t="shared" si="0" ref="G24:H27">G25</f>
        <v>59.6</v>
      </c>
      <c r="H24" s="156">
        <f t="shared" si="0"/>
        <v>63.1</v>
      </c>
    </row>
    <row r="25" spans="1:8" ht="24" customHeight="1">
      <c r="A25" s="133" t="s">
        <v>164</v>
      </c>
      <c r="B25" s="47" t="s">
        <v>146</v>
      </c>
      <c r="C25" s="101" t="s">
        <v>149</v>
      </c>
      <c r="D25" s="101" t="s">
        <v>150</v>
      </c>
      <c r="E25" s="78" t="s">
        <v>651</v>
      </c>
      <c r="F25" s="131"/>
      <c r="G25" s="156">
        <f>G27</f>
        <v>59.6</v>
      </c>
      <c r="H25" s="156">
        <f>H27</f>
        <v>63.1</v>
      </c>
    </row>
    <row r="26" spans="1:8" ht="24" customHeight="1">
      <c r="A26" s="133" t="s">
        <v>164</v>
      </c>
      <c r="B26" s="47" t="s">
        <v>146</v>
      </c>
      <c r="C26" s="101" t="s">
        <v>149</v>
      </c>
      <c r="D26" s="101" t="s">
        <v>150</v>
      </c>
      <c r="E26" s="100" t="s">
        <v>650</v>
      </c>
      <c r="F26" s="131"/>
      <c r="G26" s="156">
        <f>G27</f>
        <v>59.6</v>
      </c>
      <c r="H26" s="156">
        <f>H27</f>
        <v>63.1</v>
      </c>
    </row>
    <row r="27" spans="1:8" ht="111" customHeight="1">
      <c r="A27" s="135" t="s">
        <v>166</v>
      </c>
      <c r="B27" s="47" t="s">
        <v>146</v>
      </c>
      <c r="C27" s="101" t="s">
        <v>149</v>
      </c>
      <c r="D27" s="101" t="s">
        <v>150</v>
      </c>
      <c r="E27" s="78" t="s">
        <v>665</v>
      </c>
      <c r="F27" s="131"/>
      <c r="G27" s="156">
        <f t="shared" si="0"/>
        <v>59.6</v>
      </c>
      <c r="H27" s="156">
        <f t="shared" si="0"/>
        <v>63.1</v>
      </c>
    </row>
    <row r="28" spans="1:8" ht="18" customHeight="1">
      <c r="A28" s="230" t="s">
        <v>860</v>
      </c>
      <c r="B28" s="47" t="s">
        <v>146</v>
      </c>
      <c r="C28" s="101" t="s">
        <v>149</v>
      </c>
      <c r="D28" s="101" t="s">
        <v>150</v>
      </c>
      <c r="E28" s="78" t="s">
        <v>665</v>
      </c>
      <c r="F28" s="131" t="s">
        <v>361</v>
      </c>
      <c r="G28" s="93">
        <v>59.6</v>
      </c>
      <c r="H28" s="93">
        <v>63.1</v>
      </c>
    </row>
    <row r="29" spans="1:8" ht="47.25" customHeight="1">
      <c r="A29" s="40" t="s">
        <v>168</v>
      </c>
      <c r="B29" s="44" t="s">
        <v>29</v>
      </c>
      <c r="C29" s="69"/>
      <c r="D29" s="131"/>
      <c r="E29" s="78"/>
      <c r="F29" s="131"/>
      <c r="G29" s="91">
        <f>G30+G107+G115+G130+G163+G204+G251+G307+G322</f>
        <v>91965.79999999999</v>
      </c>
      <c r="H29" s="91">
        <f>H30+H107+H115+H130+H163+H204+H251+H307+H322</f>
        <v>95790</v>
      </c>
    </row>
    <row r="30" spans="1:8" ht="18" customHeight="1">
      <c r="A30" s="129" t="s">
        <v>356</v>
      </c>
      <c r="B30" s="44" t="s">
        <v>29</v>
      </c>
      <c r="C30" s="97" t="s">
        <v>149</v>
      </c>
      <c r="D30" s="97" t="s">
        <v>690</v>
      </c>
      <c r="E30" s="78"/>
      <c r="F30" s="131"/>
      <c r="G30" s="91">
        <f>G31+G49+G55</f>
        <v>32254.6</v>
      </c>
      <c r="H30" s="91">
        <f>H31+H49+H55</f>
        <v>33807.9</v>
      </c>
    </row>
    <row r="31" spans="1:8" ht="47.25" customHeight="1">
      <c r="A31" s="69" t="s">
        <v>362</v>
      </c>
      <c r="B31" s="47" t="s">
        <v>29</v>
      </c>
      <c r="C31" s="101" t="s">
        <v>149</v>
      </c>
      <c r="D31" s="101" t="s">
        <v>172</v>
      </c>
      <c r="E31" s="131"/>
      <c r="F31" s="131"/>
      <c r="G31" s="156">
        <f>G32</f>
        <v>16407</v>
      </c>
      <c r="H31" s="156">
        <f>H32</f>
        <v>17312.9</v>
      </c>
    </row>
    <row r="32" spans="1:8" ht="18" customHeight="1">
      <c r="A32" s="69" t="s">
        <v>23</v>
      </c>
      <c r="B32" s="47" t="s">
        <v>29</v>
      </c>
      <c r="C32" s="101" t="s">
        <v>149</v>
      </c>
      <c r="D32" s="101" t="s">
        <v>172</v>
      </c>
      <c r="E32" s="78" t="s">
        <v>637</v>
      </c>
      <c r="F32" s="131"/>
      <c r="G32" s="156">
        <f>G33+G37+G45</f>
        <v>16407</v>
      </c>
      <c r="H32" s="156">
        <f>H33+H37+H45</f>
        <v>17312.9</v>
      </c>
    </row>
    <row r="33" spans="1:8" ht="36.75" customHeight="1">
      <c r="A33" s="133" t="s">
        <v>311</v>
      </c>
      <c r="B33" s="47" t="s">
        <v>29</v>
      </c>
      <c r="C33" s="101" t="s">
        <v>149</v>
      </c>
      <c r="D33" s="101" t="s">
        <v>172</v>
      </c>
      <c r="E33" s="78" t="s">
        <v>643</v>
      </c>
      <c r="F33" s="131"/>
      <c r="G33" s="156">
        <f>G35</f>
        <v>1795</v>
      </c>
      <c r="H33" s="156">
        <f>H35</f>
        <v>1902.7</v>
      </c>
    </row>
    <row r="34" spans="1:8" ht="22.5" customHeight="1">
      <c r="A34" s="46" t="s">
        <v>164</v>
      </c>
      <c r="B34" s="47" t="s">
        <v>29</v>
      </c>
      <c r="C34" s="101" t="s">
        <v>149</v>
      </c>
      <c r="D34" s="101" t="s">
        <v>172</v>
      </c>
      <c r="E34" s="78" t="s">
        <v>642</v>
      </c>
      <c r="F34" s="131"/>
      <c r="G34" s="156">
        <f>G35</f>
        <v>1795</v>
      </c>
      <c r="H34" s="156">
        <f>H35</f>
        <v>1902.7</v>
      </c>
    </row>
    <row r="35" spans="1:8" ht="63" customHeight="1">
      <c r="A35" s="69" t="s">
        <v>314</v>
      </c>
      <c r="B35" s="47" t="s">
        <v>29</v>
      </c>
      <c r="C35" s="101" t="s">
        <v>149</v>
      </c>
      <c r="D35" s="101" t="s">
        <v>172</v>
      </c>
      <c r="E35" s="78" t="s">
        <v>644</v>
      </c>
      <c r="F35" s="131"/>
      <c r="G35" s="156">
        <f>G36</f>
        <v>1795</v>
      </c>
      <c r="H35" s="156">
        <f>H36</f>
        <v>1902.7</v>
      </c>
    </row>
    <row r="36" spans="1:8" ht="67.5" customHeight="1">
      <c r="A36" s="230" t="s">
        <v>851</v>
      </c>
      <c r="B36" s="47" t="s">
        <v>29</v>
      </c>
      <c r="C36" s="101" t="s">
        <v>149</v>
      </c>
      <c r="D36" s="101" t="s">
        <v>172</v>
      </c>
      <c r="E36" s="78" t="s">
        <v>644</v>
      </c>
      <c r="F36" s="131" t="s">
        <v>852</v>
      </c>
      <c r="G36" s="56">
        <v>1795</v>
      </c>
      <c r="H36" s="56">
        <v>1902.7</v>
      </c>
    </row>
    <row r="37" spans="1:8" ht="31.5">
      <c r="A37" s="69" t="s">
        <v>155</v>
      </c>
      <c r="B37" s="47" t="s">
        <v>29</v>
      </c>
      <c r="C37" s="101" t="s">
        <v>149</v>
      </c>
      <c r="D37" s="101" t="s">
        <v>172</v>
      </c>
      <c r="E37" s="78" t="s">
        <v>669</v>
      </c>
      <c r="F37" s="131"/>
      <c r="G37" s="156">
        <f>G39+G41</f>
        <v>14612</v>
      </c>
      <c r="H37" s="156">
        <f>H39+H41</f>
        <v>15410.2</v>
      </c>
    </row>
    <row r="38" spans="1:8" ht="15.75">
      <c r="A38" s="46" t="s">
        <v>164</v>
      </c>
      <c r="B38" s="47" t="s">
        <v>29</v>
      </c>
      <c r="C38" s="101" t="s">
        <v>149</v>
      </c>
      <c r="D38" s="101" t="s">
        <v>172</v>
      </c>
      <c r="E38" s="78" t="s">
        <v>645</v>
      </c>
      <c r="F38" s="131"/>
      <c r="G38" s="156">
        <f>G39+G41</f>
        <v>14612</v>
      </c>
      <c r="H38" s="156">
        <f>H39+H41</f>
        <v>15410.2</v>
      </c>
    </row>
    <row r="39" spans="1:8" ht="49.5" customHeight="1">
      <c r="A39" s="133" t="s">
        <v>316</v>
      </c>
      <c r="B39" s="47" t="s">
        <v>29</v>
      </c>
      <c r="C39" s="101" t="s">
        <v>149</v>
      </c>
      <c r="D39" s="101" t="s">
        <v>172</v>
      </c>
      <c r="E39" s="78" t="s">
        <v>646</v>
      </c>
      <c r="F39" s="131"/>
      <c r="G39" s="156">
        <f>G40</f>
        <v>11637.2</v>
      </c>
      <c r="H39" s="156">
        <f>H40</f>
        <v>12335.4</v>
      </c>
    </row>
    <row r="40" spans="1:8" ht="69" customHeight="1">
      <c r="A40" s="230" t="s">
        <v>851</v>
      </c>
      <c r="B40" s="47" t="s">
        <v>29</v>
      </c>
      <c r="C40" s="101" t="s">
        <v>149</v>
      </c>
      <c r="D40" s="101" t="s">
        <v>172</v>
      </c>
      <c r="E40" s="78" t="s">
        <v>646</v>
      </c>
      <c r="F40" s="131" t="s">
        <v>852</v>
      </c>
      <c r="G40" s="156">
        <v>11637.2</v>
      </c>
      <c r="H40" s="156">
        <v>12335.4</v>
      </c>
    </row>
    <row r="41" spans="1:8" ht="48" customHeight="1">
      <c r="A41" s="133" t="s">
        <v>157</v>
      </c>
      <c r="B41" s="47" t="s">
        <v>29</v>
      </c>
      <c r="C41" s="101" t="s">
        <v>149</v>
      </c>
      <c r="D41" s="101" t="s">
        <v>172</v>
      </c>
      <c r="E41" s="78" t="s">
        <v>647</v>
      </c>
      <c r="F41" s="131"/>
      <c r="G41" s="156">
        <f>G42+G43+G44</f>
        <v>2974.8</v>
      </c>
      <c r="H41" s="156">
        <f>H42+H43+H44</f>
        <v>3074.8</v>
      </c>
    </row>
    <row r="42" spans="1:8" ht="36" customHeight="1">
      <c r="A42" s="133" t="s">
        <v>696</v>
      </c>
      <c r="B42" s="47" t="s">
        <v>29</v>
      </c>
      <c r="C42" s="101" t="s">
        <v>149</v>
      </c>
      <c r="D42" s="101" t="s">
        <v>172</v>
      </c>
      <c r="E42" s="78" t="s">
        <v>647</v>
      </c>
      <c r="F42" s="131" t="s">
        <v>852</v>
      </c>
      <c r="G42" s="156">
        <v>119.8</v>
      </c>
      <c r="H42" s="156">
        <v>119.8</v>
      </c>
    </row>
    <row r="43" spans="1:8" ht="35.25" customHeight="1">
      <c r="A43" s="133" t="s">
        <v>850</v>
      </c>
      <c r="B43" s="47" t="s">
        <v>29</v>
      </c>
      <c r="C43" s="101" t="s">
        <v>149</v>
      </c>
      <c r="D43" s="101" t="s">
        <v>172</v>
      </c>
      <c r="E43" s="78" t="s">
        <v>647</v>
      </c>
      <c r="F43" s="131" t="s">
        <v>853</v>
      </c>
      <c r="G43" s="156">
        <v>2800</v>
      </c>
      <c r="H43" s="156">
        <v>2900</v>
      </c>
    </row>
    <row r="44" spans="1:8" ht="22.5" customHeight="1">
      <c r="A44" s="230" t="s">
        <v>858</v>
      </c>
      <c r="B44" s="47" t="s">
        <v>29</v>
      </c>
      <c r="C44" s="101" t="s">
        <v>149</v>
      </c>
      <c r="D44" s="101" t="s">
        <v>172</v>
      </c>
      <c r="E44" s="78" t="s">
        <v>647</v>
      </c>
      <c r="F44" s="131" t="s">
        <v>855</v>
      </c>
      <c r="G44" s="156">
        <v>55</v>
      </c>
      <c r="H44" s="156">
        <v>55</v>
      </c>
    </row>
    <row r="45" spans="1:8" ht="31.5" customHeight="1" hidden="1">
      <c r="A45" s="136" t="s">
        <v>318</v>
      </c>
      <c r="B45" s="136"/>
      <c r="C45" s="136"/>
      <c r="D45" s="131" t="s">
        <v>10</v>
      </c>
      <c r="E45" s="132" t="s">
        <v>319</v>
      </c>
      <c r="F45" s="131"/>
      <c r="G45" s="217"/>
      <c r="H45" s="217"/>
    </row>
    <row r="46" spans="1:8" ht="63.75" customHeight="1" hidden="1">
      <c r="A46" s="133" t="s">
        <v>320</v>
      </c>
      <c r="B46" s="133"/>
      <c r="C46" s="133"/>
      <c r="D46" s="131" t="s">
        <v>10</v>
      </c>
      <c r="E46" s="132" t="s">
        <v>321</v>
      </c>
      <c r="F46" s="131"/>
      <c r="G46" s="217"/>
      <c r="H46" s="217"/>
    </row>
    <row r="47" spans="1:8" ht="39" customHeight="1" hidden="1">
      <c r="A47" s="133" t="s">
        <v>152</v>
      </c>
      <c r="B47" s="133"/>
      <c r="C47" s="133"/>
      <c r="D47" s="131" t="s">
        <v>10</v>
      </c>
      <c r="E47" s="132" t="s">
        <v>321</v>
      </c>
      <c r="F47" s="131" t="s">
        <v>357</v>
      </c>
      <c r="G47" s="217"/>
      <c r="H47" s="217"/>
    </row>
    <row r="48" spans="1:8" ht="39.75" customHeight="1" hidden="1">
      <c r="A48" s="133" t="s">
        <v>160</v>
      </c>
      <c r="B48" s="133"/>
      <c r="C48" s="133"/>
      <c r="D48" s="131" t="s">
        <v>10</v>
      </c>
      <c r="E48" s="132" t="s">
        <v>321</v>
      </c>
      <c r="F48" s="131" t="s">
        <v>359</v>
      </c>
      <c r="G48" s="217"/>
      <c r="H48" s="217"/>
    </row>
    <row r="49" spans="1:8" ht="15.75">
      <c r="A49" s="69" t="s">
        <v>25</v>
      </c>
      <c r="B49" s="47" t="s">
        <v>29</v>
      </c>
      <c r="C49" s="101" t="s">
        <v>149</v>
      </c>
      <c r="D49" s="101" t="s">
        <v>208</v>
      </c>
      <c r="E49" s="131"/>
      <c r="F49" s="131"/>
      <c r="G49" s="156">
        <f>G50</f>
        <v>550</v>
      </c>
      <c r="H49" s="156">
        <f>H50</f>
        <v>600</v>
      </c>
    </row>
    <row r="50" spans="1:8" ht="54.75" customHeight="1">
      <c r="A50" s="133" t="s">
        <v>162</v>
      </c>
      <c r="B50" s="47" t="s">
        <v>29</v>
      </c>
      <c r="C50" s="101" t="s">
        <v>149</v>
      </c>
      <c r="D50" s="101" t="s">
        <v>208</v>
      </c>
      <c r="E50" s="78" t="s">
        <v>652</v>
      </c>
      <c r="F50" s="131"/>
      <c r="G50" s="156">
        <f>G53</f>
        <v>550</v>
      </c>
      <c r="H50" s="156">
        <f>H53</f>
        <v>600</v>
      </c>
    </row>
    <row r="51" spans="1:8" ht="19.5" customHeight="1">
      <c r="A51" s="46" t="s">
        <v>164</v>
      </c>
      <c r="B51" s="47" t="s">
        <v>29</v>
      </c>
      <c r="C51" s="101" t="s">
        <v>149</v>
      </c>
      <c r="D51" s="101" t="s">
        <v>208</v>
      </c>
      <c r="E51" s="78" t="s">
        <v>651</v>
      </c>
      <c r="F51" s="131"/>
      <c r="G51" s="156">
        <f aca="true" t="shared" si="1" ref="G51:H53">G52</f>
        <v>550</v>
      </c>
      <c r="H51" s="156">
        <f t="shared" si="1"/>
        <v>600</v>
      </c>
    </row>
    <row r="52" spans="1:8" ht="20.25" customHeight="1">
      <c r="A52" s="46" t="s">
        <v>164</v>
      </c>
      <c r="B52" s="47" t="s">
        <v>29</v>
      </c>
      <c r="C52" s="101" t="s">
        <v>149</v>
      </c>
      <c r="D52" s="101" t="s">
        <v>208</v>
      </c>
      <c r="E52" s="100" t="s">
        <v>650</v>
      </c>
      <c r="F52" s="131"/>
      <c r="G52" s="156">
        <f t="shared" si="1"/>
        <v>550</v>
      </c>
      <c r="H52" s="156">
        <f t="shared" si="1"/>
        <v>600</v>
      </c>
    </row>
    <row r="53" spans="1:8" ht="62.25" customHeight="1">
      <c r="A53" s="133" t="s">
        <v>326</v>
      </c>
      <c r="B53" s="47" t="s">
        <v>29</v>
      </c>
      <c r="C53" s="101" t="s">
        <v>149</v>
      </c>
      <c r="D53" s="101" t="s">
        <v>208</v>
      </c>
      <c r="E53" s="78" t="s">
        <v>654</v>
      </c>
      <c r="F53" s="131"/>
      <c r="G53" s="156">
        <f t="shared" si="1"/>
        <v>550</v>
      </c>
      <c r="H53" s="156">
        <f t="shared" si="1"/>
        <v>600</v>
      </c>
    </row>
    <row r="54" spans="1:8" ht="18.75" customHeight="1">
      <c r="A54" s="230" t="s">
        <v>858</v>
      </c>
      <c r="B54" s="47" t="s">
        <v>29</v>
      </c>
      <c r="C54" s="101" t="s">
        <v>149</v>
      </c>
      <c r="D54" s="101" t="s">
        <v>208</v>
      </c>
      <c r="E54" s="78" t="s">
        <v>654</v>
      </c>
      <c r="F54" s="131" t="s">
        <v>855</v>
      </c>
      <c r="G54" s="156">
        <v>550</v>
      </c>
      <c r="H54" s="156">
        <v>600</v>
      </c>
    </row>
    <row r="55" spans="1:8" ht="15.75">
      <c r="A55" s="69" t="s">
        <v>2</v>
      </c>
      <c r="B55" s="47" t="s">
        <v>29</v>
      </c>
      <c r="C55" s="101" t="s">
        <v>149</v>
      </c>
      <c r="D55" s="101" t="s">
        <v>193</v>
      </c>
      <c r="E55" s="137"/>
      <c r="F55" s="137"/>
      <c r="G55" s="156">
        <f>G56+G79+G82+G88</f>
        <v>15297.6</v>
      </c>
      <c r="H55" s="156">
        <f>H56+H79+H82+H88</f>
        <v>15895</v>
      </c>
    </row>
    <row r="56" spans="1:8" ht="46.5" customHeight="1">
      <c r="A56" s="69" t="s">
        <v>421</v>
      </c>
      <c r="B56" s="47" t="s">
        <v>29</v>
      </c>
      <c r="C56" s="101" t="s">
        <v>149</v>
      </c>
      <c r="D56" s="101" t="s">
        <v>193</v>
      </c>
      <c r="E56" s="184" t="s">
        <v>544</v>
      </c>
      <c r="F56" s="137"/>
      <c r="G56" s="156">
        <f>G57+G71</f>
        <v>565</v>
      </c>
      <c r="H56" s="156">
        <f>H57+H71</f>
        <v>585</v>
      </c>
    </row>
    <row r="57" spans="1:8" ht="46.5" customHeight="1">
      <c r="A57" s="69" t="s">
        <v>191</v>
      </c>
      <c r="B57" s="47" t="s">
        <v>29</v>
      </c>
      <c r="C57" s="101" t="s">
        <v>149</v>
      </c>
      <c r="D57" s="101" t="s">
        <v>193</v>
      </c>
      <c r="E57" s="184" t="s">
        <v>538</v>
      </c>
      <c r="F57" s="137"/>
      <c r="G57" s="156">
        <f>G58+G61+G63+G65+G67+G69</f>
        <v>565</v>
      </c>
      <c r="H57" s="156">
        <f>H58+H61+H63+H65+H67+H69</f>
        <v>585</v>
      </c>
    </row>
    <row r="58" spans="1:8" ht="16.5" customHeight="1">
      <c r="A58" s="52" t="s">
        <v>747</v>
      </c>
      <c r="B58" s="47" t="s">
        <v>29</v>
      </c>
      <c r="C58" s="101" t="s">
        <v>149</v>
      </c>
      <c r="D58" s="101" t="s">
        <v>193</v>
      </c>
      <c r="E58" s="184" t="s">
        <v>746</v>
      </c>
      <c r="F58" s="137"/>
      <c r="G58" s="156">
        <f>G59+G60</f>
        <v>465</v>
      </c>
      <c r="H58" s="156">
        <f>H59+H60</f>
        <v>475</v>
      </c>
    </row>
    <row r="59" spans="1:8" ht="31.5">
      <c r="A59" s="133" t="s">
        <v>850</v>
      </c>
      <c r="B59" s="47" t="s">
        <v>29</v>
      </c>
      <c r="C59" s="101" t="s">
        <v>149</v>
      </c>
      <c r="D59" s="101" t="s">
        <v>193</v>
      </c>
      <c r="E59" s="184" t="s">
        <v>746</v>
      </c>
      <c r="F59" s="131" t="s">
        <v>853</v>
      </c>
      <c r="G59" s="156">
        <v>440</v>
      </c>
      <c r="H59" s="156">
        <v>450</v>
      </c>
    </row>
    <row r="60" spans="1:8" ht="15.75">
      <c r="A60" s="230" t="s">
        <v>849</v>
      </c>
      <c r="B60" s="47" t="s">
        <v>29</v>
      </c>
      <c r="C60" s="101" t="s">
        <v>149</v>
      </c>
      <c r="D60" s="101" t="s">
        <v>193</v>
      </c>
      <c r="E60" s="184" t="s">
        <v>746</v>
      </c>
      <c r="F60" s="131" t="s">
        <v>854</v>
      </c>
      <c r="G60" s="156">
        <v>25</v>
      </c>
      <c r="H60" s="156">
        <v>25</v>
      </c>
    </row>
    <row r="61" spans="1:8" ht="17.25" customHeight="1">
      <c r="A61" s="69" t="s">
        <v>785</v>
      </c>
      <c r="B61" s="47" t="s">
        <v>29</v>
      </c>
      <c r="C61" s="101" t="s">
        <v>149</v>
      </c>
      <c r="D61" s="101" t="s">
        <v>193</v>
      </c>
      <c r="E61" s="184" t="s">
        <v>539</v>
      </c>
      <c r="F61" s="131"/>
      <c r="G61" s="156">
        <f>G62</f>
        <v>100</v>
      </c>
      <c r="H61" s="156">
        <f>H62</f>
        <v>110</v>
      </c>
    </row>
    <row r="62" spans="1:8" ht="31.5">
      <c r="A62" s="133" t="s">
        <v>850</v>
      </c>
      <c r="B62" s="47" t="s">
        <v>29</v>
      </c>
      <c r="C62" s="101" t="s">
        <v>149</v>
      </c>
      <c r="D62" s="101" t="s">
        <v>193</v>
      </c>
      <c r="E62" s="184" t="s">
        <v>539</v>
      </c>
      <c r="F62" s="131" t="s">
        <v>853</v>
      </c>
      <c r="G62" s="156">
        <v>100</v>
      </c>
      <c r="H62" s="156">
        <v>110</v>
      </c>
    </row>
    <row r="63" spans="1:8" ht="19.5" customHeight="1" hidden="1">
      <c r="A63" s="69" t="s">
        <v>199</v>
      </c>
      <c r="B63" s="47" t="s">
        <v>29</v>
      </c>
      <c r="C63" s="101" t="s">
        <v>149</v>
      </c>
      <c r="D63" s="101" t="s">
        <v>193</v>
      </c>
      <c r="E63" s="184" t="s">
        <v>200</v>
      </c>
      <c r="F63" s="131"/>
      <c r="G63" s="217">
        <f>G64</f>
        <v>0</v>
      </c>
      <c r="H63" s="217">
        <f>H64</f>
        <v>0</v>
      </c>
    </row>
    <row r="64" spans="1:8" ht="31.5" customHeight="1" hidden="1">
      <c r="A64" s="133" t="s">
        <v>160</v>
      </c>
      <c r="B64" s="47" t="s">
        <v>29</v>
      </c>
      <c r="C64" s="101" t="s">
        <v>149</v>
      </c>
      <c r="D64" s="101" t="s">
        <v>193</v>
      </c>
      <c r="E64" s="184" t="s">
        <v>200</v>
      </c>
      <c r="F64" s="131" t="s">
        <v>359</v>
      </c>
      <c r="G64" s="217">
        <v>0</v>
      </c>
      <c r="H64" s="217">
        <v>0</v>
      </c>
    </row>
    <row r="65" spans="1:8" ht="15.75" hidden="1">
      <c r="A65" s="69" t="s">
        <v>201</v>
      </c>
      <c r="B65" s="47" t="s">
        <v>29</v>
      </c>
      <c r="C65" s="101" t="s">
        <v>149</v>
      </c>
      <c r="D65" s="101" t="s">
        <v>193</v>
      </c>
      <c r="E65" s="184" t="s">
        <v>543</v>
      </c>
      <c r="F65" s="131"/>
      <c r="G65" s="217">
        <f>G66</f>
        <v>0</v>
      </c>
      <c r="H65" s="217">
        <f>H66</f>
        <v>0</v>
      </c>
    </row>
    <row r="66" spans="1:8" ht="15.75" hidden="1">
      <c r="A66" s="69" t="s">
        <v>196</v>
      </c>
      <c r="B66" s="47" t="s">
        <v>29</v>
      </c>
      <c r="C66" s="101" t="s">
        <v>149</v>
      </c>
      <c r="D66" s="101" t="s">
        <v>193</v>
      </c>
      <c r="E66" s="184" t="s">
        <v>543</v>
      </c>
      <c r="F66" s="131" t="s">
        <v>365</v>
      </c>
      <c r="G66" s="217">
        <v>0</v>
      </c>
      <c r="H66" s="217">
        <v>0</v>
      </c>
    </row>
    <row r="67" spans="1:8" ht="15.75" customHeight="1" hidden="1">
      <c r="A67" s="133" t="s">
        <v>203</v>
      </c>
      <c r="B67" s="47" t="s">
        <v>29</v>
      </c>
      <c r="C67" s="101" t="s">
        <v>149</v>
      </c>
      <c r="D67" s="101" t="s">
        <v>193</v>
      </c>
      <c r="E67" s="184" t="s">
        <v>204</v>
      </c>
      <c r="F67" s="131"/>
      <c r="G67" s="217">
        <f>G68</f>
        <v>0</v>
      </c>
      <c r="H67" s="217">
        <f>H68</f>
        <v>0</v>
      </c>
    </row>
    <row r="68" spans="1:8" ht="31.5" customHeight="1" hidden="1">
      <c r="A68" s="133" t="s">
        <v>160</v>
      </c>
      <c r="B68" s="47" t="s">
        <v>29</v>
      </c>
      <c r="C68" s="101" t="s">
        <v>149</v>
      </c>
      <c r="D68" s="101" t="s">
        <v>193</v>
      </c>
      <c r="E68" s="184" t="s">
        <v>204</v>
      </c>
      <c r="F68" s="131" t="s">
        <v>359</v>
      </c>
      <c r="G68" s="217">
        <v>0</v>
      </c>
      <c r="H68" s="217">
        <v>0</v>
      </c>
    </row>
    <row r="69" spans="1:8" ht="31.5" customHeight="1" hidden="1">
      <c r="A69" s="69" t="s">
        <v>205</v>
      </c>
      <c r="B69" s="47" t="s">
        <v>29</v>
      </c>
      <c r="C69" s="101" t="s">
        <v>149</v>
      </c>
      <c r="D69" s="101" t="s">
        <v>193</v>
      </c>
      <c r="E69" s="184" t="s">
        <v>206</v>
      </c>
      <c r="F69" s="131"/>
      <c r="G69" s="217">
        <f>G70</f>
        <v>0</v>
      </c>
      <c r="H69" s="217">
        <f>H70</f>
        <v>0</v>
      </c>
    </row>
    <row r="70" spans="1:8" ht="31.5" customHeight="1" hidden="1">
      <c r="A70" s="133" t="s">
        <v>160</v>
      </c>
      <c r="B70" s="47" t="s">
        <v>29</v>
      </c>
      <c r="C70" s="101" t="s">
        <v>149</v>
      </c>
      <c r="D70" s="101" t="s">
        <v>193</v>
      </c>
      <c r="E70" s="184" t="s">
        <v>206</v>
      </c>
      <c r="F70" s="131" t="s">
        <v>359</v>
      </c>
      <c r="G70" s="217">
        <v>0</v>
      </c>
      <c r="H70" s="217">
        <v>0</v>
      </c>
    </row>
    <row r="71" spans="1:8" ht="46.5" customHeight="1" hidden="1">
      <c r="A71" s="133" t="s">
        <v>379</v>
      </c>
      <c r="B71" s="47" t="s">
        <v>29</v>
      </c>
      <c r="C71" s="101" t="s">
        <v>149</v>
      </c>
      <c r="D71" s="101" t="s">
        <v>193</v>
      </c>
      <c r="E71" s="184" t="s">
        <v>579</v>
      </c>
      <c r="F71" s="131"/>
      <c r="G71" s="217">
        <f>G72+G74+G76</f>
        <v>0</v>
      </c>
      <c r="H71" s="217">
        <f>H72+H74+H76</f>
        <v>0</v>
      </c>
    </row>
    <row r="72" spans="1:8" ht="31.5" customHeight="1" hidden="1">
      <c r="A72" s="133" t="s">
        <v>249</v>
      </c>
      <c r="B72" s="47" t="s">
        <v>29</v>
      </c>
      <c r="C72" s="101" t="s">
        <v>149</v>
      </c>
      <c r="D72" s="101" t="s">
        <v>193</v>
      </c>
      <c r="E72" s="184" t="s">
        <v>250</v>
      </c>
      <c r="F72" s="131"/>
      <c r="G72" s="217">
        <f>G73</f>
        <v>0</v>
      </c>
      <c r="H72" s="217">
        <f>H73</f>
        <v>0</v>
      </c>
    </row>
    <row r="73" spans="1:8" ht="31.5" customHeight="1" hidden="1">
      <c r="A73" s="133" t="s">
        <v>160</v>
      </c>
      <c r="B73" s="47" t="s">
        <v>29</v>
      </c>
      <c r="C73" s="101" t="s">
        <v>149</v>
      </c>
      <c r="D73" s="101" t="s">
        <v>193</v>
      </c>
      <c r="E73" s="184" t="s">
        <v>250</v>
      </c>
      <c r="F73" s="131" t="s">
        <v>359</v>
      </c>
      <c r="G73" s="217">
        <v>0</v>
      </c>
      <c r="H73" s="217">
        <v>0</v>
      </c>
    </row>
    <row r="74" spans="1:8" ht="15.75" customHeight="1" hidden="1">
      <c r="A74" s="133" t="s">
        <v>251</v>
      </c>
      <c r="B74" s="47" t="s">
        <v>29</v>
      </c>
      <c r="C74" s="101" t="s">
        <v>149</v>
      </c>
      <c r="D74" s="101" t="s">
        <v>193</v>
      </c>
      <c r="E74" s="184" t="s">
        <v>252</v>
      </c>
      <c r="F74" s="131"/>
      <c r="G74" s="217">
        <f>G75</f>
        <v>0</v>
      </c>
      <c r="H74" s="217">
        <f>H75</f>
        <v>0</v>
      </c>
    </row>
    <row r="75" spans="1:8" ht="15.75" customHeight="1" hidden="1">
      <c r="A75" s="69" t="s">
        <v>196</v>
      </c>
      <c r="B75" s="47" t="s">
        <v>29</v>
      </c>
      <c r="C75" s="101" t="s">
        <v>149</v>
      </c>
      <c r="D75" s="101" t="s">
        <v>193</v>
      </c>
      <c r="E75" s="184" t="s">
        <v>252</v>
      </c>
      <c r="F75" s="131" t="s">
        <v>365</v>
      </c>
      <c r="G75" s="217">
        <v>0</v>
      </c>
      <c r="H75" s="217">
        <v>0</v>
      </c>
    </row>
    <row r="76" spans="1:8" ht="15.75" hidden="1">
      <c r="A76" s="135" t="s">
        <v>253</v>
      </c>
      <c r="B76" s="47" t="s">
        <v>29</v>
      </c>
      <c r="C76" s="101" t="s">
        <v>149</v>
      </c>
      <c r="D76" s="101" t="s">
        <v>193</v>
      </c>
      <c r="E76" s="184" t="s">
        <v>582</v>
      </c>
      <c r="F76" s="131"/>
      <c r="G76" s="217">
        <f>G77+G78</f>
        <v>0</v>
      </c>
      <c r="H76" s="217">
        <f>H77+H78</f>
        <v>0</v>
      </c>
    </row>
    <row r="77" spans="1:8" ht="31.5" hidden="1">
      <c r="A77" s="133" t="s">
        <v>699</v>
      </c>
      <c r="B77" s="47" t="s">
        <v>29</v>
      </c>
      <c r="C77" s="101" t="s">
        <v>149</v>
      </c>
      <c r="D77" s="101" t="s">
        <v>193</v>
      </c>
      <c r="E77" s="184" t="s">
        <v>582</v>
      </c>
      <c r="F77" s="131" t="s">
        <v>700</v>
      </c>
      <c r="G77" s="217">
        <v>0</v>
      </c>
      <c r="H77" s="217">
        <v>0</v>
      </c>
    </row>
    <row r="78" spans="1:8" ht="15.75" hidden="1">
      <c r="A78" s="69" t="s">
        <v>196</v>
      </c>
      <c r="B78" s="47" t="s">
        <v>29</v>
      </c>
      <c r="C78" s="101" t="s">
        <v>149</v>
      </c>
      <c r="D78" s="101" t="s">
        <v>193</v>
      </c>
      <c r="E78" s="184" t="s">
        <v>582</v>
      </c>
      <c r="F78" s="131" t="s">
        <v>365</v>
      </c>
      <c r="G78" s="217">
        <v>0</v>
      </c>
      <c r="H78" s="217">
        <v>0</v>
      </c>
    </row>
    <row r="79" spans="1:8" ht="63" customHeight="1">
      <c r="A79" s="69" t="s">
        <v>416</v>
      </c>
      <c r="B79" s="47" t="s">
        <v>29</v>
      </c>
      <c r="C79" s="101" t="s">
        <v>149</v>
      </c>
      <c r="D79" s="101" t="s">
        <v>193</v>
      </c>
      <c r="E79" s="100" t="s">
        <v>615</v>
      </c>
      <c r="F79" s="131"/>
      <c r="G79" s="156">
        <f>G80</f>
        <v>100</v>
      </c>
      <c r="H79" s="156">
        <f>H80</f>
        <v>100</v>
      </c>
    </row>
    <row r="80" spans="1:8" ht="31.5">
      <c r="A80" s="139" t="s">
        <v>291</v>
      </c>
      <c r="B80" s="47" t="s">
        <v>29</v>
      </c>
      <c r="C80" s="101" t="s">
        <v>149</v>
      </c>
      <c r="D80" s="101" t="s">
        <v>193</v>
      </c>
      <c r="E80" s="100" t="s">
        <v>616</v>
      </c>
      <c r="F80" s="131"/>
      <c r="G80" s="156">
        <f>G81</f>
        <v>100</v>
      </c>
      <c r="H80" s="156">
        <f>H81</f>
        <v>100</v>
      </c>
    </row>
    <row r="81" spans="1:8" ht="31.5">
      <c r="A81" s="133" t="s">
        <v>850</v>
      </c>
      <c r="B81" s="47" t="s">
        <v>29</v>
      </c>
      <c r="C81" s="101" t="s">
        <v>149</v>
      </c>
      <c r="D81" s="101" t="s">
        <v>193</v>
      </c>
      <c r="E81" s="100" t="s">
        <v>616</v>
      </c>
      <c r="F81" s="131" t="s">
        <v>853</v>
      </c>
      <c r="G81" s="156">
        <v>100</v>
      </c>
      <c r="H81" s="156">
        <v>100</v>
      </c>
    </row>
    <row r="82" spans="1:8" ht="15.75">
      <c r="A82" s="69" t="s">
        <v>23</v>
      </c>
      <c r="B82" s="47" t="s">
        <v>29</v>
      </c>
      <c r="C82" s="101" t="s">
        <v>149</v>
      </c>
      <c r="D82" s="101" t="s">
        <v>193</v>
      </c>
      <c r="E82" s="78" t="s">
        <v>637</v>
      </c>
      <c r="F82" s="131"/>
      <c r="G82" s="156">
        <f>G83</f>
        <v>598.5</v>
      </c>
      <c r="H82" s="156">
        <f>H83</f>
        <v>598.5</v>
      </c>
    </row>
    <row r="83" spans="1:8" ht="31.5">
      <c r="A83" s="133" t="s">
        <v>318</v>
      </c>
      <c r="B83" s="47" t="s">
        <v>29</v>
      </c>
      <c r="C83" s="101" t="s">
        <v>149</v>
      </c>
      <c r="D83" s="101" t="s">
        <v>193</v>
      </c>
      <c r="E83" s="78" t="s">
        <v>648</v>
      </c>
      <c r="F83" s="131"/>
      <c r="G83" s="156">
        <f>G85</f>
        <v>598.5</v>
      </c>
      <c r="H83" s="156">
        <f>H85</f>
        <v>598.5</v>
      </c>
    </row>
    <row r="84" spans="1:8" ht="15.75">
      <c r="A84" s="46" t="s">
        <v>164</v>
      </c>
      <c r="B84" s="47" t="s">
        <v>29</v>
      </c>
      <c r="C84" s="101" t="s">
        <v>149</v>
      </c>
      <c r="D84" s="101" t="s">
        <v>193</v>
      </c>
      <c r="E84" s="78" t="s">
        <v>649</v>
      </c>
      <c r="F84" s="131"/>
      <c r="G84" s="156">
        <f>G85</f>
        <v>598.5</v>
      </c>
      <c r="H84" s="156">
        <f>H85</f>
        <v>598.5</v>
      </c>
    </row>
    <row r="85" spans="1:8" ht="63">
      <c r="A85" s="133" t="s">
        <v>320</v>
      </c>
      <c r="B85" s="47" t="s">
        <v>29</v>
      </c>
      <c r="C85" s="101" t="s">
        <v>149</v>
      </c>
      <c r="D85" s="101" t="s">
        <v>193</v>
      </c>
      <c r="E85" s="78" t="s">
        <v>727</v>
      </c>
      <c r="F85" s="131"/>
      <c r="G85" s="156">
        <f>G86+G87</f>
        <v>598.5</v>
      </c>
      <c r="H85" s="156">
        <f>H86+H87</f>
        <v>598.5</v>
      </c>
    </row>
    <row r="86" spans="1:8" ht="63">
      <c r="A86" s="230" t="s">
        <v>851</v>
      </c>
      <c r="B86" s="47" t="s">
        <v>29</v>
      </c>
      <c r="C86" s="101" t="s">
        <v>149</v>
      </c>
      <c r="D86" s="101" t="s">
        <v>193</v>
      </c>
      <c r="E86" s="78" t="s">
        <v>727</v>
      </c>
      <c r="F86" s="131" t="s">
        <v>852</v>
      </c>
      <c r="G86" s="156">
        <v>553.3</v>
      </c>
      <c r="H86" s="156">
        <v>553.3</v>
      </c>
    </row>
    <row r="87" spans="1:8" ht="31.5">
      <c r="A87" s="133" t="s">
        <v>850</v>
      </c>
      <c r="B87" s="47" t="s">
        <v>29</v>
      </c>
      <c r="C87" s="101" t="s">
        <v>149</v>
      </c>
      <c r="D87" s="101" t="s">
        <v>193</v>
      </c>
      <c r="E87" s="78" t="s">
        <v>727</v>
      </c>
      <c r="F87" s="131" t="s">
        <v>853</v>
      </c>
      <c r="G87" s="156">
        <v>45.2</v>
      </c>
      <c r="H87" s="156">
        <v>45.2</v>
      </c>
    </row>
    <row r="88" spans="1:8" ht="51" customHeight="1">
      <c r="A88" s="133" t="s">
        <v>162</v>
      </c>
      <c r="B88" s="47" t="s">
        <v>29</v>
      </c>
      <c r="C88" s="101" t="s">
        <v>149</v>
      </c>
      <c r="D88" s="101" t="s">
        <v>193</v>
      </c>
      <c r="E88" s="78" t="s">
        <v>652</v>
      </c>
      <c r="F88" s="131"/>
      <c r="G88" s="156">
        <f>G89</f>
        <v>14034.1</v>
      </c>
      <c r="H88" s="156">
        <f>H89</f>
        <v>14611.5</v>
      </c>
    </row>
    <row r="89" spans="1:8" ht="19.5" customHeight="1">
      <c r="A89" s="133" t="s">
        <v>164</v>
      </c>
      <c r="B89" s="47" t="s">
        <v>29</v>
      </c>
      <c r="C89" s="101" t="s">
        <v>149</v>
      </c>
      <c r="D89" s="101" t="s">
        <v>193</v>
      </c>
      <c r="E89" s="78" t="s">
        <v>651</v>
      </c>
      <c r="F89" s="131"/>
      <c r="G89" s="156">
        <f>G92</f>
        <v>14034.1</v>
      </c>
      <c r="H89" s="156">
        <f>H92</f>
        <v>14611.5</v>
      </c>
    </row>
    <row r="90" spans="1:8" ht="62.25" customHeight="1" hidden="1">
      <c r="A90" s="133" t="s">
        <v>329</v>
      </c>
      <c r="B90" s="47" t="s">
        <v>29</v>
      </c>
      <c r="C90" s="101" t="s">
        <v>149</v>
      </c>
      <c r="D90" s="101" t="s">
        <v>193</v>
      </c>
      <c r="E90" s="132" t="s">
        <v>330</v>
      </c>
      <c r="F90" s="131"/>
      <c r="G90" s="156">
        <f>G91</f>
        <v>0</v>
      </c>
      <c r="H90" s="156">
        <f>H91</f>
        <v>0</v>
      </c>
    </row>
    <row r="91" spans="1:8" ht="21" customHeight="1" hidden="1">
      <c r="A91" s="133" t="s">
        <v>161</v>
      </c>
      <c r="B91" s="47" t="s">
        <v>29</v>
      </c>
      <c r="C91" s="101" t="s">
        <v>149</v>
      </c>
      <c r="D91" s="101" t="s">
        <v>193</v>
      </c>
      <c r="E91" s="132" t="s">
        <v>330</v>
      </c>
      <c r="F91" s="131" t="s">
        <v>360</v>
      </c>
      <c r="G91" s="156">
        <v>0</v>
      </c>
      <c r="H91" s="156">
        <v>0</v>
      </c>
    </row>
    <row r="92" spans="1:8" ht="21" customHeight="1">
      <c r="A92" s="133" t="s">
        <v>164</v>
      </c>
      <c r="B92" s="47" t="s">
        <v>29</v>
      </c>
      <c r="C92" s="101" t="s">
        <v>149</v>
      </c>
      <c r="D92" s="101" t="s">
        <v>193</v>
      </c>
      <c r="E92" s="100" t="s">
        <v>650</v>
      </c>
      <c r="F92" s="131"/>
      <c r="G92" s="156">
        <f>G93+G95+G99+G101+G103</f>
        <v>14034.1</v>
      </c>
      <c r="H92" s="156">
        <f>H93+H95+H99+H101+H103</f>
        <v>14611.5</v>
      </c>
    </row>
    <row r="93" spans="1:8" ht="85.5" customHeight="1">
      <c r="A93" s="133" t="s">
        <v>331</v>
      </c>
      <c r="B93" s="47" t="s">
        <v>29</v>
      </c>
      <c r="C93" s="101" t="s">
        <v>149</v>
      </c>
      <c r="D93" s="101" t="s">
        <v>193</v>
      </c>
      <c r="E93" s="78" t="s">
        <v>655</v>
      </c>
      <c r="F93" s="131"/>
      <c r="G93" s="156">
        <f>G94</f>
        <v>150</v>
      </c>
      <c r="H93" s="156">
        <f>H94</f>
        <v>150</v>
      </c>
    </row>
    <row r="94" spans="1:8" ht="31.5">
      <c r="A94" s="133" t="s">
        <v>850</v>
      </c>
      <c r="B94" s="47" t="s">
        <v>29</v>
      </c>
      <c r="C94" s="101" t="s">
        <v>149</v>
      </c>
      <c r="D94" s="101" t="s">
        <v>193</v>
      </c>
      <c r="E94" s="78" t="s">
        <v>655</v>
      </c>
      <c r="F94" s="131" t="s">
        <v>853</v>
      </c>
      <c r="G94" s="156">
        <v>150</v>
      </c>
      <c r="H94" s="156">
        <v>150</v>
      </c>
    </row>
    <row r="95" spans="1:8" ht="66" customHeight="1">
      <c r="A95" s="133" t="s">
        <v>367</v>
      </c>
      <c r="B95" s="47" t="s">
        <v>29</v>
      </c>
      <c r="C95" s="101" t="s">
        <v>149</v>
      </c>
      <c r="D95" s="101" t="s">
        <v>193</v>
      </c>
      <c r="E95" s="78" t="s">
        <v>656</v>
      </c>
      <c r="F95" s="131"/>
      <c r="G95" s="156">
        <f>G96</f>
        <v>23</v>
      </c>
      <c r="H95" s="156">
        <f>H96</f>
        <v>24</v>
      </c>
    </row>
    <row r="96" spans="1:8" ht="17.25" customHeight="1">
      <c r="A96" s="230" t="s">
        <v>858</v>
      </c>
      <c r="B96" s="47" t="s">
        <v>29</v>
      </c>
      <c r="C96" s="101" t="s">
        <v>149</v>
      </c>
      <c r="D96" s="101" t="s">
        <v>193</v>
      </c>
      <c r="E96" s="78" t="s">
        <v>656</v>
      </c>
      <c r="F96" s="131" t="s">
        <v>855</v>
      </c>
      <c r="G96" s="156">
        <v>23</v>
      </c>
      <c r="H96" s="156">
        <v>24</v>
      </c>
    </row>
    <row r="97" spans="1:8" ht="78.75" customHeight="1" hidden="1">
      <c r="A97" s="133" t="s">
        <v>335</v>
      </c>
      <c r="B97" s="47" t="s">
        <v>29</v>
      </c>
      <c r="C97" s="101" t="s">
        <v>149</v>
      </c>
      <c r="D97" s="101" t="s">
        <v>193</v>
      </c>
      <c r="E97" s="78" t="s">
        <v>686</v>
      </c>
      <c r="F97" s="131"/>
      <c r="G97" s="217">
        <f>G98</f>
        <v>0</v>
      </c>
      <c r="H97" s="217">
        <f>H98</f>
        <v>0</v>
      </c>
    </row>
    <row r="98" spans="1:8" ht="31.5" customHeight="1" hidden="1">
      <c r="A98" s="133" t="s">
        <v>160</v>
      </c>
      <c r="B98" s="47" t="s">
        <v>29</v>
      </c>
      <c r="C98" s="101" t="s">
        <v>149</v>
      </c>
      <c r="D98" s="101" t="s">
        <v>193</v>
      </c>
      <c r="E98" s="78" t="s">
        <v>686</v>
      </c>
      <c r="F98" s="131" t="s">
        <v>359</v>
      </c>
      <c r="G98" s="217">
        <v>0</v>
      </c>
      <c r="H98" s="217">
        <v>0</v>
      </c>
    </row>
    <row r="99" spans="1:8" ht="72" customHeight="1">
      <c r="A99" s="133" t="s">
        <v>337</v>
      </c>
      <c r="B99" s="47" t="s">
        <v>29</v>
      </c>
      <c r="C99" s="101" t="s">
        <v>149</v>
      </c>
      <c r="D99" s="101" t="s">
        <v>193</v>
      </c>
      <c r="E99" s="78" t="s">
        <v>657</v>
      </c>
      <c r="F99" s="131"/>
      <c r="G99" s="156">
        <f>G100</f>
        <v>47.2</v>
      </c>
      <c r="H99" s="156">
        <f>H100</f>
        <v>47.2</v>
      </c>
    </row>
    <row r="100" spans="1:8" ht="18" customHeight="1">
      <c r="A100" s="230" t="s">
        <v>849</v>
      </c>
      <c r="B100" s="47" t="s">
        <v>29</v>
      </c>
      <c r="C100" s="101" t="s">
        <v>149</v>
      </c>
      <c r="D100" s="101" t="s">
        <v>193</v>
      </c>
      <c r="E100" s="78" t="s">
        <v>657</v>
      </c>
      <c r="F100" s="131" t="s">
        <v>854</v>
      </c>
      <c r="G100" s="156">
        <v>47.2</v>
      </c>
      <c r="H100" s="156">
        <v>47.2</v>
      </c>
    </row>
    <row r="101" spans="1:8" ht="66" customHeight="1" hidden="1">
      <c r="A101" s="133" t="s">
        <v>339</v>
      </c>
      <c r="B101" s="47" t="s">
        <v>29</v>
      </c>
      <c r="C101" s="101" t="s">
        <v>149</v>
      </c>
      <c r="D101" s="101" t="s">
        <v>193</v>
      </c>
      <c r="E101" s="78" t="s">
        <v>687</v>
      </c>
      <c r="F101" s="131"/>
      <c r="G101" s="217">
        <f>G102</f>
        <v>0</v>
      </c>
      <c r="H101" s="217">
        <f>H102</f>
        <v>0</v>
      </c>
    </row>
    <row r="102" spans="1:8" ht="31.5" hidden="1">
      <c r="A102" s="133" t="s">
        <v>699</v>
      </c>
      <c r="B102" s="47" t="s">
        <v>29</v>
      </c>
      <c r="C102" s="101" t="s">
        <v>149</v>
      </c>
      <c r="D102" s="101" t="s">
        <v>193</v>
      </c>
      <c r="E102" s="78" t="s">
        <v>687</v>
      </c>
      <c r="F102" s="131" t="s">
        <v>700</v>
      </c>
      <c r="G102" s="217">
        <v>0</v>
      </c>
      <c r="H102" s="217">
        <v>0</v>
      </c>
    </row>
    <row r="103" spans="1:8" ht="63.75" customHeight="1">
      <c r="A103" s="133" t="s">
        <v>324</v>
      </c>
      <c r="B103" s="47" t="s">
        <v>29</v>
      </c>
      <c r="C103" s="101" t="s">
        <v>149</v>
      </c>
      <c r="D103" s="101" t="s">
        <v>193</v>
      </c>
      <c r="E103" s="78" t="s">
        <v>653</v>
      </c>
      <c r="F103" s="131"/>
      <c r="G103" s="156">
        <f>G104+G105+G106</f>
        <v>13813.9</v>
      </c>
      <c r="H103" s="156">
        <f>H104+H105+H106</f>
        <v>14390.3</v>
      </c>
    </row>
    <row r="104" spans="1:8" ht="63">
      <c r="A104" s="230" t="s">
        <v>851</v>
      </c>
      <c r="B104" s="47" t="s">
        <v>29</v>
      </c>
      <c r="C104" s="101" t="s">
        <v>149</v>
      </c>
      <c r="D104" s="101" t="s">
        <v>193</v>
      </c>
      <c r="E104" s="78" t="s">
        <v>653</v>
      </c>
      <c r="F104" s="131" t="s">
        <v>852</v>
      </c>
      <c r="G104" s="56">
        <v>9605.9</v>
      </c>
      <c r="H104" s="56">
        <v>10182.3</v>
      </c>
    </row>
    <row r="105" spans="1:8" ht="31.5">
      <c r="A105" s="133" t="s">
        <v>850</v>
      </c>
      <c r="B105" s="47" t="s">
        <v>29</v>
      </c>
      <c r="C105" s="101" t="s">
        <v>149</v>
      </c>
      <c r="D105" s="101" t="s">
        <v>193</v>
      </c>
      <c r="E105" s="78" t="s">
        <v>653</v>
      </c>
      <c r="F105" s="131" t="s">
        <v>853</v>
      </c>
      <c r="G105" s="156">
        <v>4200</v>
      </c>
      <c r="H105" s="156">
        <v>4200</v>
      </c>
    </row>
    <row r="106" spans="1:8" ht="18" customHeight="1">
      <c r="A106" s="230" t="s">
        <v>858</v>
      </c>
      <c r="B106" s="47" t="s">
        <v>29</v>
      </c>
      <c r="C106" s="101" t="s">
        <v>149</v>
      </c>
      <c r="D106" s="101" t="s">
        <v>193</v>
      </c>
      <c r="E106" s="78" t="s">
        <v>653</v>
      </c>
      <c r="F106" s="131" t="s">
        <v>855</v>
      </c>
      <c r="G106" s="156">
        <v>8</v>
      </c>
      <c r="H106" s="156">
        <v>8</v>
      </c>
    </row>
    <row r="107" spans="1:8" ht="15.75">
      <c r="A107" s="141" t="s">
        <v>370</v>
      </c>
      <c r="B107" s="44" t="s">
        <v>29</v>
      </c>
      <c r="C107" s="97" t="s">
        <v>181</v>
      </c>
      <c r="D107" s="97" t="s">
        <v>690</v>
      </c>
      <c r="E107" s="142"/>
      <c r="F107" s="142"/>
      <c r="G107" s="227">
        <f aca="true" t="shared" si="2" ref="G107:H109">G108</f>
        <v>448.3</v>
      </c>
      <c r="H107" s="227">
        <f t="shared" si="2"/>
        <v>0</v>
      </c>
    </row>
    <row r="108" spans="1:8" ht="15.75">
      <c r="A108" s="69" t="s">
        <v>112</v>
      </c>
      <c r="B108" s="47" t="s">
        <v>29</v>
      </c>
      <c r="C108" s="101" t="s">
        <v>181</v>
      </c>
      <c r="D108" s="101" t="s">
        <v>150</v>
      </c>
      <c r="E108" s="137"/>
      <c r="F108" s="137"/>
      <c r="G108" s="156">
        <f t="shared" si="2"/>
        <v>448.3</v>
      </c>
      <c r="H108" s="156">
        <f t="shared" si="2"/>
        <v>0</v>
      </c>
    </row>
    <row r="109" spans="1:8" ht="16.5" customHeight="1">
      <c r="A109" s="133" t="s">
        <v>23</v>
      </c>
      <c r="B109" s="47" t="s">
        <v>29</v>
      </c>
      <c r="C109" s="101" t="s">
        <v>181</v>
      </c>
      <c r="D109" s="101" t="s">
        <v>150</v>
      </c>
      <c r="E109" s="78" t="s">
        <v>637</v>
      </c>
      <c r="F109" s="137"/>
      <c r="G109" s="156">
        <f t="shared" si="2"/>
        <v>448.3</v>
      </c>
      <c r="H109" s="156">
        <f t="shared" si="2"/>
        <v>0</v>
      </c>
    </row>
    <row r="110" spans="1:8" ht="31.5">
      <c r="A110" s="133" t="s">
        <v>318</v>
      </c>
      <c r="B110" s="47" t="s">
        <v>29</v>
      </c>
      <c r="C110" s="101" t="s">
        <v>181</v>
      </c>
      <c r="D110" s="101" t="s">
        <v>150</v>
      </c>
      <c r="E110" s="78" t="s">
        <v>648</v>
      </c>
      <c r="F110" s="137"/>
      <c r="G110" s="156">
        <f>G112</f>
        <v>448.3</v>
      </c>
      <c r="H110" s="156">
        <f>H112</f>
        <v>0</v>
      </c>
    </row>
    <row r="111" spans="1:8" ht="15.75">
      <c r="A111" s="133" t="s">
        <v>164</v>
      </c>
      <c r="B111" s="47" t="s">
        <v>29</v>
      </c>
      <c r="C111" s="101" t="s">
        <v>181</v>
      </c>
      <c r="D111" s="101" t="s">
        <v>150</v>
      </c>
      <c r="E111" s="78" t="s">
        <v>649</v>
      </c>
      <c r="F111" s="137"/>
      <c r="G111" s="156">
        <f>G112</f>
        <v>448.3</v>
      </c>
      <c r="H111" s="156">
        <f>H112</f>
        <v>0</v>
      </c>
    </row>
    <row r="112" spans="1:8" ht="69" customHeight="1">
      <c r="A112" s="133" t="s">
        <v>320</v>
      </c>
      <c r="B112" s="47" t="s">
        <v>29</v>
      </c>
      <c r="C112" s="101" t="s">
        <v>181</v>
      </c>
      <c r="D112" s="101" t="s">
        <v>150</v>
      </c>
      <c r="E112" s="78" t="s">
        <v>726</v>
      </c>
      <c r="F112" s="137"/>
      <c r="G112" s="156">
        <f>G113+G114</f>
        <v>448.3</v>
      </c>
      <c r="H112" s="156">
        <f>H113+H114</f>
        <v>0</v>
      </c>
    </row>
    <row r="113" spans="1:8" ht="68.25" customHeight="1">
      <c r="A113" s="230" t="s">
        <v>851</v>
      </c>
      <c r="B113" s="47" t="s">
        <v>29</v>
      </c>
      <c r="C113" s="101" t="s">
        <v>181</v>
      </c>
      <c r="D113" s="101" t="s">
        <v>150</v>
      </c>
      <c r="E113" s="78" t="s">
        <v>726</v>
      </c>
      <c r="F113" s="131" t="s">
        <v>852</v>
      </c>
      <c r="G113" s="156">
        <v>443.3</v>
      </c>
      <c r="H113" s="156">
        <v>0</v>
      </c>
    </row>
    <row r="114" spans="1:8" ht="36.75" customHeight="1">
      <c r="A114" s="133" t="s">
        <v>850</v>
      </c>
      <c r="B114" s="47" t="s">
        <v>29</v>
      </c>
      <c r="C114" s="101" t="s">
        <v>181</v>
      </c>
      <c r="D114" s="101" t="s">
        <v>150</v>
      </c>
      <c r="E114" s="78" t="s">
        <v>726</v>
      </c>
      <c r="F114" s="131" t="s">
        <v>853</v>
      </c>
      <c r="G114" s="156">
        <v>5</v>
      </c>
      <c r="H114" s="156">
        <v>0</v>
      </c>
    </row>
    <row r="115" spans="1:8" ht="28.5">
      <c r="A115" s="129" t="s">
        <v>371</v>
      </c>
      <c r="B115" s="44" t="s">
        <v>29</v>
      </c>
      <c r="C115" s="97" t="s">
        <v>150</v>
      </c>
      <c r="D115" s="97" t="s">
        <v>690</v>
      </c>
      <c r="E115" s="142"/>
      <c r="F115" s="142"/>
      <c r="G115" s="227">
        <f>G116</f>
        <v>631</v>
      </c>
      <c r="H115" s="227">
        <f>H116</f>
        <v>676</v>
      </c>
    </row>
    <row r="116" spans="1:8" ht="36" customHeight="1">
      <c r="A116" s="69" t="s">
        <v>26</v>
      </c>
      <c r="B116" s="47" t="s">
        <v>29</v>
      </c>
      <c r="C116" s="101" t="s">
        <v>150</v>
      </c>
      <c r="D116" s="101" t="s">
        <v>290</v>
      </c>
      <c r="E116" s="131"/>
      <c r="F116" s="131"/>
      <c r="G116" s="156">
        <f>G117</f>
        <v>631</v>
      </c>
      <c r="H116" s="156">
        <f>H117</f>
        <v>676</v>
      </c>
    </row>
    <row r="117" spans="1:8" ht="65.25" customHeight="1">
      <c r="A117" s="69" t="s">
        <v>416</v>
      </c>
      <c r="B117" s="47" t="s">
        <v>29</v>
      </c>
      <c r="C117" s="101" t="s">
        <v>150</v>
      </c>
      <c r="D117" s="101" t="s">
        <v>290</v>
      </c>
      <c r="E117" s="100" t="s">
        <v>615</v>
      </c>
      <c r="F117" s="131"/>
      <c r="G117" s="156">
        <f>G119+G122+G125+G128</f>
        <v>631</v>
      </c>
      <c r="H117" s="156">
        <f>H119+H122+H125+H128</f>
        <v>676</v>
      </c>
    </row>
    <row r="118" spans="1:8" ht="34.5" customHeight="1">
      <c r="A118" s="2" t="s">
        <v>617</v>
      </c>
      <c r="B118" s="47" t="s">
        <v>29</v>
      </c>
      <c r="C118" s="101" t="s">
        <v>150</v>
      </c>
      <c r="D118" s="101" t="s">
        <v>290</v>
      </c>
      <c r="E118" s="100" t="s">
        <v>614</v>
      </c>
      <c r="F118" s="131"/>
      <c r="G118" s="156">
        <f>G119</f>
        <v>226</v>
      </c>
      <c r="H118" s="156">
        <f>H119</f>
        <v>256</v>
      </c>
    </row>
    <row r="119" spans="1:8" ht="31.5">
      <c r="A119" s="69" t="s">
        <v>291</v>
      </c>
      <c r="B119" s="47" t="s">
        <v>29</v>
      </c>
      <c r="C119" s="101" t="s">
        <v>150</v>
      </c>
      <c r="D119" s="101" t="s">
        <v>290</v>
      </c>
      <c r="E119" s="100" t="s">
        <v>616</v>
      </c>
      <c r="F119" s="131"/>
      <c r="G119" s="156">
        <f>G120</f>
        <v>226</v>
      </c>
      <c r="H119" s="156">
        <f>H120</f>
        <v>256</v>
      </c>
    </row>
    <row r="120" spans="1:8" ht="31.5">
      <c r="A120" s="133" t="s">
        <v>850</v>
      </c>
      <c r="B120" s="47" t="s">
        <v>29</v>
      </c>
      <c r="C120" s="101" t="s">
        <v>150</v>
      </c>
      <c r="D120" s="101" t="s">
        <v>290</v>
      </c>
      <c r="E120" s="100" t="s">
        <v>616</v>
      </c>
      <c r="F120" s="131" t="s">
        <v>853</v>
      </c>
      <c r="G120" s="156">
        <v>226</v>
      </c>
      <c r="H120" s="156">
        <v>256</v>
      </c>
    </row>
    <row r="121" spans="1:8" ht="15.75">
      <c r="A121" s="2" t="s">
        <v>619</v>
      </c>
      <c r="B121" s="47" t="s">
        <v>29</v>
      </c>
      <c r="C121" s="101" t="s">
        <v>150</v>
      </c>
      <c r="D121" s="101" t="s">
        <v>290</v>
      </c>
      <c r="E121" s="100" t="s">
        <v>618</v>
      </c>
      <c r="F121" s="131"/>
      <c r="G121" s="156">
        <f>G122</f>
        <v>200</v>
      </c>
      <c r="H121" s="156">
        <f>H122</f>
        <v>200</v>
      </c>
    </row>
    <row r="122" spans="1:8" ht="15.75">
      <c r="A122" s="139" t="s">
        <v>293</v>
      </c>
      <c r="B122" s="47" t="s">
        <v>29</v>
      </c>
      <c r="C122" s="101" t="s">
        <v>150</v>
      </c>
      <c r="D122" s="101" t="s">
        <v>290</v>
      </c>
      <c r="E122" s="100" t="s">
        <v>620</v>
      </c>
      <c r="F122" s="131"/>
      <c r="G122" s="156">
        <f>G123</f>
        <v>200</v>
      </c>
      <c r="H122" s="156">
        <f>H123</f>
        <v>200</v>
      </c>
    </row>
    <row r="123" spans="1:8" ht="31.5">
      <c r="A123" s="133" t="s">
        <v>850</v>
      </c>
      <c r="B123" s="47" t="s">
        <v>29</v>
      </c>
      <c r="C123" s="101" t="s">
        <v>150</v>
      </c>
      <c r="D123" s="101" t="s">
        <v>290</v>
      </c>
      <c r="E123" s="100" t="s">
        <v>620</v>
      </c>
      <c r="F123" s="131" t="s">
        <v>853</v>
      </c>
      <c r="G123" s="156">
        <v>200</v>
      </c>
      <c r="H123" s="156">
        <v>200</v>
      </c>
    </row>
    <row r="124" spans="1:8" ht="15.75" hidden="1">
      <c r="A124" s="2" t="s">
        <v>621</v>
      </c>
      <c r="B124" s="47" t="s">
        <v>29</v>
      </c>
      <c r="C124" s="101" t="s">
        <v>150</v>
      </c>
      <c r="D124" s="101" t="s">
        <v>290</v>
      </c>
      <c r="E124" s="100" t="s">
        <v>623</v>
      </c>
      <c r="F124" s="131"/>
      <c r="G124" s="156">
        <f>G125</f>
        <v>0</v>
      </c>
      <c r="H124" s="156">
        <f>H125</f>
        <v>0</v>
      </c>
    </row>
    <row r="125" spans="1:8" ht="15.75" hidden="1">
      <c r="A125" s="139" t="s">
        <v>295</v>
      </c>
      <c r="B125" s="47" t="s">
        <v>29</v>
      </c>
      <c r="C125" s="101" t="s">
        <v>150</v>
      </c>
      <c r="D125" s="101" t="s">
        <v>290</v>
      </c>
      <c r="E125" s="100" t="s">
        <v>625</v>
      </c>
      <c r="F125" s="131"/>
      <c r="G125" s="156">
        <f>G126</f>
        <v>0</v>
      </c>
      <c r="H125" s="156">
        <f>H126</f>
        <v>0</v>
      </c>
    </row>
    <row r="126" spans="1:8" ht="31.5" hidden="1">
      <c r="A126" s="133" t="s">
        <v>699</v>
      </c>
      <c r="B126" s="47" t="s">
        <v>29</v>
      </c>
      <c r="C126" s="101" t="s">
        <v>150</v>
      </c>
      <c r="D126" s="101" t="s">
        <v>290</v>
      </c>
      <c r="E126" s="100" t="s">
        <v>625</v>
      </c>
      <c r="F126" s="131" t="s">
        <v>700</v>
      </c>
      <c r="G126" s="156">
        <v>0</v>
      </c>
      <c r="H126" s="156">
        <v>0</v>
      </c>
    </row>
    <row r="127" spans="1:8" ht="15.75">
      <c r="A127" s="2" t="s">
        <v>622</v>
      </c>
      <c r="B127" s="47" t="s">
        <v>29</v>
      </c>
      <c r="C127" s="101" t="s">
        <v>150</v>
      </c>
      <c r="D127" s="101" t="s">
        <v>290</v>
      </c>
      <c r="E127" s="100" t="s">
        <v>624</v>
      </c>
      <c r="F127" s="131"/>
      <c r="G127" s="156">
        <f>G128</f>
        <v>205</v>
      </c>
      <c r="H127" s="156">
        <f>H128</f>
        <v>220</v>
      </c>
    </row>
    <row r="128" spans="1:8" ht="15.75">
      <c r="A128" s="139" t="s">
        <v>297</v>
      </c>
      <c r="B128" s="47" t="s">
        <v>29</v>
      </c>
      <c r="C128" s="101" t="s">
        <v>150</v>
      </c>
      <c r="D128" s="101" t="s">
        <v>290</v>
      </c>
      <c r="E128" s="100" t="s">
        <v>626</v>
      </c>
      <c r="F128" s="131"/>
      <c r="G128" s="156">
        <f>G129</f>
        <v>205</v>
      </c>
      <c r="H128" s="156">
        <f>H129</f>
        <v>220</v>
      </c>
    </row>
    <row r="129" spans="1:8" ht="31.5">
      <c r="A129" s="133" t="s">
        <v>850</v>
      </c>
      <c r="B129" s="47" t="s">
        <v>29</v>
      </c>
      <c r="C129" s="101" t="s">
        <v>150</v>
      </c>
      <c r="D129" s="101" t="s">
        <v>290</v>
      </c>
      <c r="E129" s="100" t="s">
        <v>626</v>
      </c>
      <c r="F129" s="131" t="s">
        <v>853</v>
      </c>
      <c r="G129" s="156">
        <v>205</v>
      </c>
      <c r="H129" s="156">
        <v>220</v>
      </c>
    </row>
    <row r="130" spans="1:8" ht="15.75">
      <c r="A130" s="129" t="s">
        <v>372</v>
      </c>
      <c r="B130" s="44" t="s">
        <v>29</v>
      </c>
      <c r="C130" s="97" t="s">
        <v>172</v>
      </c>
      <c r="D130" s="97" t="s">
        <v>690</v>
      </c>
      <c r="E130" s="130"/>
      <c r="F130" s="130"/>
      <c r="G130" s="227">
        <f>G131+G137+G146</f>
        <v>5745</v>
      </c>
      <c r="H130" s="227">
        <f>H131+H137+H146</f>
        <v>6890</v>
      </c>
    </row>
    <row r="131" spans="1:8" ht="15.75">
      <c r="A131" s="69" t="s">
        <v>27</v>
      </c>
      <c r="B131" s="47" t="s">
        <v>29</v>
      </c>
      <c r="C131" s="101" t="s">
        <v>172</v>
      </c>
      <c r="D131" s="101" t="s">
        <v>181</v>
      </c>
      <c r="E131" s="131"/>
      <c r="F131" s="131"/>
      <c r="G131" s="156">
        <f aca="true" t="shared" si="3" ref="G131:H135">G132</f>
        <v>10</v>
      </c>
      <c r="H131" s="156">
        <f t="shared" si="3"/>
        <v>10</v>
      </c>
    </row>
    <row r="132" spans="1:8" ht="49.5" customHeight="1">
      <c r="A132" s="133" t="s">
        <v>162</v>
      </c>
      <c r="B132" s="47" t="s">
        <v>29</v>
      </c>
      <c r="C132" s="101" t="s">
        <v>172</v>
      </c>
      <c r="D132" s="101" t="s">
        <v>181</v>
      </c>
      <c r="E132" s="78" t="s">
        <v>652</v>
      </c>
      <c r="F132" s="131"/>
      <c r="G132" s="156">
        <f t="shared" si="3"/>
        <v>10</v>
      </c>
      <c r="H132" s="156">
        <f t="shared" si="3"/>
        <v>10</v>
      </c>
    </row>
    <row r="133" spans="1:8" ht="15.75">
      <c r="A133" s="69" t="s">
        <v>164</v>
      </c>
      <c r="B133" s="47" t="s">
        <v>29</v>
      </c>
      <c r="C133" s="101" t="s">
        <v>172</v>
      </c>
      <c r="D133" s="101" t="s">
        <v>181</v>
      </c>
      <c r="E133" s="78" t="s">
        <v>651</v>
      </c>
      <c r="F133" s="131"/>
      <c r="G133" s="156">
        <f>G135</f>
        <v>10</v>
      </c>
      <c r="H133" s="156">
        <f>H135</f>
        <v>10</v>
      </c>
    </row>
    <row r="134" spans="1:8" ht="15.75">
      <c r="A134" s="69" t="s">
        <v>164</v>
      </c>
      <c r="B134" s="47" t="s">
        <v>29</v>
      </c>
      <c r="C134" s="101" t="s">
        <v>172</v>
      </c>
      <c r="D134" s="101" t="s">
        <v>181</v>
      </c>
      <c r="E134" s="100" t="s">
        <v>650</v>
      </c>
      <c r="F134" s="131"/>
      <c r="G134" s="156">
        <f>G135</f>
        <v>10</v>
      </c>
      <c r="H134" s="156">
        <f>H135</f>
        <v>10</v>
      </c>
    </row>
    <row r="135" spans="1:8" ht="93" customHeight="1">
      <c r="A135" s="69" t="s">
        <v>341</v>
      </c>
      <c r="B135" s="47" t="s">
        <v>29</v>
      </c>
      <c r="C135" s="101" t="s">
        <v>172</v>
      </c>
      <c r="D135" s="101" t="s">
        <v>181</v>
      </c>
      <c r="E135" s="78" t="s">
        <v>658</v>
      </c>
      <c r="F135" s="131"/>
      <c r="G135" s="156">
        <f t="shared" si="3"/>
        <v>10</v>
      </c>
      <c r="H135" s="156">
        <f t="shared" si="3"/>
        <v>10</v>
      </c>
    </row>
    <row r="136" spans="1:8" ht="15.75">
      <c r="A136" s="230" t="s">
        <v>858</v>
      </c>
      <c r="B136" s="47" t="s">
        <v>29</v>
      </c>
      <c r="C136" s="101" t="s">
        <v>172</v>
      </c>
      <c r="D136" s="101" t="s">
        <v>181</v>
      </c>
      <c r="E136" s="78" t="s">
        <v>658</v>
      </c>
      <c r="F136" s="131" t="s">
        <v>855</v>
      </c>
      <c r="G136" s="156">
        <v>10</v>
      </c>
      <c r="H136" s="156">
        <v>10</v>
      </c>
    </row>
    <row r="137" spans="1:8" ht="15.75">
      <c r="A137" s="69" t="s">
        <v>108</v>
      </c>
      <c r="B137" s="47" t="s">
        <v>29</v>
      </c>
      <c r="C137" s="101" t="s">
        <v>172</v>
      </c>
      <c r="D137" s="101" t="s">
        <v>290</v>
      </c>
      <c r="E137" s="131"/>
      <c r="F137" s="131"/>
      <c r="G137" s="156">
        <f>G138+G142</f>
        <v>4935</v>
      </c>
      <c r="H137" s="156">
        <f>H138+H142</f>
        <v>5980</v>
      </c>
    </row>
    <row r="138" spans="1:8" ht="47.25">
      <c r="A138" s="135" t="s">
        <v>894</v>
      </c>
      <c r="B138" s="47" t="s">
        <v>29</v>
      </c>
      <c r="C138" s="101" t="s">
        <v>172</v>
      </c>
      <c r="D138" s="101" t="s">
        <v>290</v>
      </c>
      <c r="E138" s="100" t="s">
        <v>630</v>
      </c>
      <c r="F138" s="131"/>
      <c r="G138" s="156">
        <f>G140</f>
        <v>4855</v>
      </c>
      <c r="H138" s="156">
        <f>H140</f>
        <v>5900</v>
      </c>
    </row>
    <row r="139" spans="1:8" ht="15.75">
      <c r="A139" s="2" t="s">
        <v>628</v>
      </c>
      <c r="B139" s="47" t="s">
        <v>29</v>
      </c>
      <c r="C139" s="101" t="s">
        <v>172</v>
      </c>
      <c r="D139" s="101" t="s">
        <v>290</v>
      </c>
      <c r="E139" s="100" t="s">
        <v>633</v>
      </c>
      <c r="F139" s="131"/>
      <c r="G139" s="156">
        <f>G140</f>
        <v>4855</v>
      </c>
      <c r="H139" s="156">
        <f>H140</f>
        <v>5900</v>
      </c>
    </row>
    <row r="140" spans="1:8" ht="15.75">
      <c r="A140" s="143" t="s">
        <v>302</v>
      </c>
      <c r="B140" s="47" t="s">
        <v>29</v>
      </c>
      <c r="C140" s="101" t="s">
        <v>172</v>
      </c>
      <c r="D140" s="101" t="s">
        <v>290</v>
      </c>
      <c r="E140" s="100" t="s">
        <v>635</v>
      </c>
      <c r="F140" s="131"/>
      <c r="G140" s="156">
        <f>G141</f>
        <v>4855</v>
      </c>
      <c r="H140" s="156">
        <f>H141</f>
        <v>5900</v>
      </c>
    </row>
    <row r="141" spans="1:8" ht="31.5">
      <c r="A141" s="133" t="s">
        <v>850</v>
      </c>
      <c r="B141" s="47" t="s">
        <v>29</v>
      </c>
      <c r="C141" s="101" t="s">
        <v>172</v>
      </c>
      <c r="D141" s="101" t="s">
        <v>290</v>
      </c>
      <c r="E141" s="100" t="s">
        <v>635</v>
      </c>
      <c r="F141" s="131" t="s">
        <v>853</v>
      </c>
      <c r="G141" s="156">
        <v>4855</v>
      </c>
      <c r="H141" s="156">
        <v>5900</v>
      </c>
    </row>
    <row r="142" spans="1:8" ht="47.25">
      <c r="A142" s="46" t="s">
        <v>670</v>
      </c>
      <c r="B142" s="47" t="s">
        <v>29</v>
      </c>
      <c r="C142" s="101" t="s">
        <v>172</v>
      </c>
      <c r="D142" s="101" t="s">
        <v>290</v>
      </c>
      <c r="E142" s="100" t="s">
        <v>671</v>
      </c>
      <c r="F142" s="78"/>
      <c r="G142" s="156">
        <f aca="true" t="shared" si="4" ref="G142:H144">G143</f>
        <v>80</v>
      </c>
      <c r="H142" s="156">
        <f t="shared" si="4"/>
        <v>80</v>
      </c>
    </row>
    <row r="143" spans="1:8" ht="15.75">
      <c r="A143" s="2" t="s">
        <v>673</v>
      </c>
      <c r="B143" s="47" t="s">
        <v>29</v>
      </c>
      <c r="C143" s="101" t="s">
        <v>172</v>
      </c>
      <c r="D143" s="101" t="s">
        <v>290</v>
      </c>
      <c r="E143" s="102" t="s">
        <v>674</v>
      </c>
      <c r="F143" s="100"/>
      <c r="G143" s="156">
        <f t="shared" si="4"/>
        <v>80</v>
      </c>
      <c r="H143" s="156">
        <f t="shared" si="4"/>
        <v>80</v>
      </c>
    </row>
    <row r="144" spans="1:8" ht="15.75">
      <c r="A144" s="46" t="s">
        <v>672</v>
      </c>
      <c r="B144" s="47" t="s">
        <v>29</v>
      </c>
      <c r="C144" s="101" t="s">
        <v>172</v>
      </c>
      <c r="D144" s="101" t="s">
        <v>290</v>
      </c>
      <c r="E144" s="100" t="s">
        <v>675</v>
      </c>
      <c r="F144" s="100"/>
      <c r="G144" s="156">
        <f t="shared" si="4"/>
        <v>80</v>
      </c>
      <c r="H144" s="156">
        <f t="shared" si="4"/>
        <v>80</v>
      </c>
    </row>
    <row r="145" spans="1:8" ht="31.5">
      <c r="A145" s="133" t="s">
        <v>850</v>
      </c>
      <c r="B145" s="47" t="s">
        <v>29</v>
      </c>
      <c r="C145" s="101" t="s">
        <v>172</v>
      </c>
      <c r="D145" s="101" t="s">
        <v>290</v>
      </c>
      <c r="E145" s="100" t="s">
        <v>675</v>
      </c>
      <c r="F145" s="42">
        <v>200</v>
      </c>
      <c r="G145" s="156">
        <v>80</v>
      </c>
      <c r="H145" s="156">
        <v>80</v>
      </c>
    </row>
    <row r="146" spans="1:8" ht="15.75">
      <c r="A146" s="69" t="s">
        <v>3</v>
      </c>
      <c r="B146" s="47" t="s">
        <v>29</v>
      </c>
      <c r="C146" s="101" t="s">
        <v>172</v>
      </c>
      <c r="D146" s="101" t="s">
        <v>173</v>
      </c>
      <c r="E146" s="131"/>
      <c r="F146" s="131"/>
      <c r="G146" s="156">
        <f>G147+G153+G156</f>
        <v>800</v>
      </c>
      <c r="H146" s="156">
        <f>H147+H153+H156</f>
        <v>900</v>
      </c>
    </row>
    <row r="147" spans="1:8" ht="45.75" customHeight="1" hidden="1">
      <c r="A147" s="135" t="s">
        <v>427</v>
      </c>
      <c r="B147" s="135"/>
      <c r="C147" s="135"/>
      <c r="D147" s="131" t="s">
        <v>14</v>
      </c>
      <c r="E147" s="138" t="s">
        <v>169</v>
      </c>
      <c r="F147" s="131"/>
      <c r="G147" s="156">
        <f>G148</f>
        <v>0</v>
      </c>
      <c r="H147" s="156">
        <f>H148</f>
        <v>0</v>
      </c>
    </row>
    <row r="148" spans="1:8" ht="51.75" customHeight="1" hidden="1">
      <c r="A148" s="144" t="s">
        <v>170</v>
      </c>
      <c r="B148" s="144"/>
      <c r="C148" s="144"/>
      <c r="D148" s="131" t="s">
        <v>14</v>
      </c>
      <c r="E148" s="138" t="s">
        <v>171</v>
      </c>
      <c r="F148" s="131"/>
      <c r="G148" s="156">
        <f>G149+G151</f>
        <v>0</v>
      </c>
      <c r="H148" s="156">
        <f>H149+H151</f>
        <v>0</v>
      </c>
    </row>
    <row r="149" spans="1:8" ht="31.5" customHeight="1" hidden="1">
      <c r="A149" s="135" t="s">
        <v>174</v>
      </c>
      <c r="B149" s="135"/>
      <c r="C149" s="135"/>
      <c r="D149" s="131" t="s">
        <v>14</v>
      </c>
      <c r="E149" s="131" t="s">
        <v>175</v>
      </c>
      <c r="F149" s="131"/>
      <c r="G149" s="156">
        <f>G150</f>
        <v>0</v>
      </c>
      <c r="H149" s="156">
        <f>H150</f>
        <v>0</v>
      </c>
    </row>
    <row r="150" spans="1:8" ht="31.5" customHeight="1" hidden="1">
      <c r="A150" s="135" t="s">
        <v>160</v>
      </c>
      <c r="B150" s="135"/>
      <c r="C150" s="135"/>
      <c r="D150" s="131" t="s">
        <v>14</v>
      </c>
      <c r="E150" s="131" t="s">
        <v>175</v>
      </c>
      <c r="F150" s="131" t="s">
        <v>359</v>
      </c>
      <c r="G150" s="156">
        <v>0</v>
      </c>
      <c r="H150" s="156">
        <v>0</v>
      </c>
    </row>
    <row r="151" spans="1:8" ht="31.5" customHeight="1" hidden="1">
      <c r="A151" s="135" t="s">
        <v>179</v>
      </c>
      <c r="B151" s="135"/>
      <c r="C151" s="135"/>
      <c r="D151" s="131" t="s">
        <v>14</v>
      </c>
      <c r="E151" s="138" t="s">
        <v>180</v>
      </c>
      <c r="F151" s="138"/>
      <c r="G151" s="156">
        <f>G152</f>
        <v>0</v>
      </c>
      <c r="H151" s="156">
        <f>H152</f>
        <v>0</v>
      </c>
    </row>
    <row r="152" spans="1:8" ht="31.5" customHeight="1" hidden="1">
      <c r="A152" s="135" t="s">
        <v>160</v>
      </c>
      <c r="B152" s="135"/>
      <c r="C152" s="135"/>
      <c r="D152" s="131" t="s">
        <v>14</v>
      </c>
      <c r="E152" s="138" t="s">
        <v>180</v>
      </c>
      <c r="F152" s="138">
        <v>244</v>
      </c>
      <c r="G152" s="156">
        <v>0</v>
      </c>
      <c r="H152" s="156">
        <v>0</v>
      </c>
    </row>
    <row r="153" spans="1:8" ht="63" customHeight="1" hidden="1">
      <c r="A153" s="135" t="s">
        <v>307</v>
      </c>
      <c r="B153" s="135"/>
      <c r="C153" s="135"/>
      <c r="D153" s="131" t="s">
        <v>14</v>
      </c>
      <c r="E153" s="138" t="s">
        <v>308</v>
      </c>
      <c r="F153" s="131"/>
      <c r="G153" s="156">
        <f>G154</f>
        <v>0</v>
      </c>
      <c r="H153" s="156">
        <f>H154</f>
        <v>0</v>
      </c>
    </row>
    <row r="154" spans="1:8" ht="33" customHeight="1" hidden="1">
      <c r="A154" s="135" t="s">
        <v>309</v>
      </c>
      <c r="B154" s="135"/>
      <c r="C154" s="135"/>
      <c r="D154" s="131" t="s">
        <v>14</v>
      </c>
      <c r="E154" s="131" t="s">
        <v>310</v>
      </c>
      <c r="F154" s="131"/>
      <c r="G154" s="156">
        <f>G155</f>
        <v>0</v>
      </c>
      <c r="H154" s="156">
        <f>H155</f>
        <v>0</v>
      </c>
    </row>
    <row r="155" spans="1:8" ht="15.75" customHeight="1" hidden="1">
      <c r="A155" s="69" t="s">
        <v>211</v>
      </c>
      <c r="B155" s="69"/>
      <c r="C155" s="69"/>
      <c r="D155" s="131" t="s">
        <v>14</v>
      </c>
      <c r="E155" s="131" t="s">
        <v>310</v>
      </c>
      <c r="F155" s="131" t="s">
        <v>360</v>
      </c>
      <c r="G155" s="156">
        <v>0</v>
      </c>
      <c r="H155" s="156">
        <v>0</v>
      </c>
    </row>
    <row r="156" spans="1:8" ht="54.75" customHeight="1">
      <c r="A156" s="133" t="s">
        <v>162</v>
      </c>
      <c r="B156" s="47" t="s">
        <v>29</v>
      </c>
      <c r="C156" s="101" t="s">
        <v>172</v>
      </c>
      <c r="D156" s="101" t="s">
        <v>173</v>
      </c>
      <c r="E156" s="78" t="s">
        <v>652</v>
      </c>
      <c r="F156" s="131"/>
      <c r="G156" s="156">
        <f>G157</f>
        <v>800</v>
      </c>
      <c r="H156" s="156">
        <f>H157</f>
        <v>900</v>
      </c>
    </row>
    <row r="157" spans="1:8" ht="16.5" customHeight="1">
      <c r="A157" s="133" t="s">
        <v>164</v>
      </c>
      <c r="B157" s="47" t="s">
        <v>29</v>
      </c>
      <c r="C157" s="101" t="s">
        <v>172</v>
      </c>
      <c r="D157" s="101" t="s">
        <v>173</v>
      </c>
      <c r="E157" s="78" t="s">
        <v>651</v>
      </c>
      <c r="F157" s="131"/>
      <c r="G157" s="156">
        <f>G159+G161</f>
        <v>800</v>
      </c>
      <c r="H157" s="156">
        <f>H159+H161</f>
        <v>900</v>
      </c>
    </row>
    <row r="158" spans="1:8" ht="16.5" customHeight="1">
      <c r="A158" s="133" t="s">
        <v>164</v>
      </c>
      <c r="B158" s="47" t="s">
        <v>29</v>
      </c>
      <c r="C158" s="101" t="s">
        <v>172</v>
      </c>
      <c r="D158" s="101" t="s">
        <v>173</v>
      </c>
      <c r="E158" s="100" t="s">
        <v>650</v>
      </c>
      <c r="F158" s="131"/>
      <c r="G158" s="156">
        <f>G159+G161</f>
        <v>800</v>
      </c>
      <c r="H158" s="156">
        <f>H159+H161</f>
        <v>900</v>
      </c>
    </row>
    <row r="159" spans="1:8" ht="68.25" customHeight="1">
      <c r="A159" s="133" t="s">
        <v>343</v>
      </c>
      <c r="B159" s="47" t="s">
        <v>29</v>
      </c>
      <c r="C159" s="101" t="s">
        <v>172</v>
      </c>
      <c r="D159" s="101" t="s">
        <v>173</v>
      </c>
      <c r="E159" s="78" t="s">
        <v>659</v>
      </c>
      <c r="F159" s="131"/>
      <c r="G159" s="156">
        <f>G160</f>
        <v>400</v>
      </c>
      <c r="H159" s="156">
        <f>H160</f>
        <v>450</v>
      </c>
    </row>
    <row r="160" spans="1:8" ht="31.5">
      <c r="A160" s="133" t="s">
        <v>850</v>
      </c>
      <c r="B160" s="47" t="s">
        <v>29</v>
      </c>
      <c r="C160" s="101" t="s">
        <v>172</v>
      </c>
      <c r="D160" s="101" t="s">
        <v>173</v>
      </c>
      <c r="E160" s="78" t="s">
        <v>659</v>
      </c>
      <c r="F160" s="131" t="s">
        <v>853</v>
      </c>
      <c r="G160" s="156">
        <v>400</v>
      </c>
      <c r="H160" s="156">
        <v>450</v>
      </c>
    </row>
    <row r="161" spans="1:8" ht="79.5" customHeight="1">
      <c r="A161" s="133" t="s">
        <v>345</v>
      </c>
      <c r="B161" s="47" t="s">
        <v>29</v>
      </c>
      <c r="C161" s="101" t="s">
        <v>172</v>
      </c>
      <c r="D161" s="101" t="s">
        <v>173</v>
      </c>
      <c r="E161" s="78" t="s">
        <v>660</v>
      </c>
      <c r="F161" s="131"/>
      <c r="G161" s="156">
        <f>G162</f>
        <v>400</v>
      </c>
      <c r="H161" s="156">
        <f>H162</f>
        <v>450</v>
      </c>
    </row>
    <row r="162" spans="1:8" ht="31.5">
      <c r="A162" s="133" t="s">
        <v>850</v>
      </c>
      <c r="B162" s="47" t="s">
        <v>29</v>
      </c>
      <c r="C162" s="101" t="s">
        <v>172</v>
      </c>
      <c r="D162" s="101" t="s">
        <v>173</v>
      </c>
      <c r="E162" s="78" t="s">
        <v>660</v>
      </c>
      <c r="F162" s="131" t="s">
        <v>853</v>
      </c>
      <c r="G162" s="156">
        <v>400</v>
      </c>
      <c r="H162" s="156">
        <v>450</v>
      </c>
    </row>
    <row r="163" spans="1:8" ht="15.75">
      <c r="A163" s="129" t="s">
        <v>373</v>
      </c>
      <c r="B163" s="44" t="s">
        <v>29</v>
      </c>
      <c r="C163" s="97" t="s">
        <v>176</v>
      </c>
      <c r="D163" s="97" t="s">
        <v>690</v>
      </c>
      <c r="E163" s="130"/>
      <c r="F163" s="130"/>
      <c r="G163" s="227">
        <f>G164+G172+G185</f>
        <v>13630.2</v>
      </c>
      <c r="H163" s="227">
        <f>H164+H172+H185</f>
        <v>24346</v>
      </c>
    </row>
    <row r="164" spans="1:8" ht="15.75">
      <c r="A164" s="69" t="s">
        <v>4</v>
      </c>
      <c r="B164" s="47" t="s">
        <v>29</v>
      </c>
      <c r="C164" s="101" t="s">
        <v>176</v>
      </c>
      <c r="D164" s="101" t="s">
        <v>149</v>
      </c>
      <c r="E164" s="131"/>
      <c r="F164" s="131"/>
      <c r="G164" s="156">
        <f>G165</f>
        <v>2608</v>
      </c>
      <c r="H164" s="156">
        <f>H165</f>
        <v>7282.3</v>
      </c>
    </row>
    <row r="165" spans="1:8" ht="63" customHeight="1">
      <c r="A165" s="135" t="s">
        <v>427</v>
      </c>
      <c r="B165" s="47" t="s">
        <v>29</v>
      </c>
      <c r="C165" s="101" t="s">
        <v>176</v>
      </c>
      <c r="D165" s="101" t="s">
        <v>149</v>
      </c>
      <c r="E165" s="100" t="s">
        <v>523</v>
      </c>
      <c r="F165" s="131"/>
      <c r="G165" s="156">
        <f>G166</f>
        <v>2608</v>
      </c>
      <c r="H165" s="156">
        <f>H166</f>
        <v>7282.3</v>
      </c>
    </row>
    <row r="166" spans="1:8" ht="33.75" customHeight="1">
      <c r="A166" s="2" t="s">
        <v>531</v>
      </c>
      <c r="B166" s="47" t="s">
        <v>29</v>
      </c>
      <c r="C166" s="101" t="s">
        <v>176</v>
      </c>
      <c r="D166" s="101" t="s">
        <v>149</v>
      </c>
      <c r="E166" s="100" t="s">
        <v>532</v>
      </c>
      <c r="F166" s="131"/>
      <c r="G166" s="156">
        <f>G167+G170</f>
        <v>2608</v>
      </c>
      <c r="H166" s="156">
        <f>H167+H170</f>
        <v>7282.3</v>
      </c>
    </row>
    <row r="167" spans="1:8" ht="16.5" customHeight="1">
      <c r="A167" s="69" t="s">
        <v>184</v>
      </c>
      <c r="B167" s="47" t="s">
        <v>29</v>
      </c>
      <c r="C167" s="101" t="s">
        <v>176</v>
      </c>
      <c r="D167" s="101" t="s">
        <v>149</v>
      </c>
      <c r="E167" s="100" t="s">
        <v>533</v>
      </c>
      <c r="F167" s="131"/>
      <c r="G167" s="156">
        <f>G168</f>
        <v>400</v>
      </c>
      <c r="H167" s="156">
        <f>H168</f>
        <v>5024.3</v>
      </c>
    </row>
    <row r="168" spans="1:8" ht="19.5" customHeight="1">
      <c r="A168" s="230" t="s">
        <v>858</v>
      </c>
      <c r="B168" s="47" t="s">
        <v>29</v>
      </c>
      <c r="C168" s="101" t="s">
        <v>176</v>
      </c>
      <c r="D168" s="101" t="s">
        <v>149</v>
      </c>
      <c r="E168" s="100" t="s">
        <v>533</v>
      </c>
      <c r="F168" s="131" t="s">
        <v>855</v>
      </c>
      <c r="G168" s="156">
        <v>400</v>
      </c>
      <c r="H168" s="156">
        <v>5024.3</v>
      </c>
    </row>
    <row r="169" spans="1:8" ht="15" customHeight="1">
      <c r="A169" s="2" t="s">
        <v>535</v>
      </c>
      <c r="B169" s="47" t="s">
        <v>29</v>
      </c>
      <c r="C169" s="101" t="s">
        <v>176</v>
      </c>
      <c r="D169" s="101" t="s">
        <v>149</v>
      </c>
      <c r="E169" s="100" t="s">
        <v>534</v>
      </c>
      <c r="F169" s="131"/>
      <c r="G169" s="156">
        <f>G170</f>
        <v>2208</v>
      </c>
      <c r="H169" s="156">
        <f>H170</f>
        <v>2258</v>
      </c>
    </row>
    <row r="170" spans="1:8" ht="31.5">
      <c r="A170" s="69" t="s">
        <v>186</v>
      </c>
      <c r="B170" s="47" t="s">
        <v>29</v>
      </c>
      <c r="C170" s="101" t="s">
        <v>176</v>
      </c>
      <c r="D170" s="101" t="s">
        <v>149</v>
      </c>
      <c r="E170" s="100" t="s">
        <v>536</v>
      </c>
      <c r="F170" s="131"/>
      <c r="G170" s="156">
        <f>G171</f>
        <v>2208</v>
      </c>
      <c r="H170" s="156">
        <f>H171</f>
        <v>2258</v>
      </c>
    </row>
    <row r="171" spans="1:8" ht="31.5">
      <c r="A171" s="133" t="s">
        <v>850</v>
      </c>
      <c r="B171" s="47" t="s">
        <v>29</v>
      </c>
      <c r="C171" s="101" t="s">
        <v>176</v>
      </c>
      <c r="D171" s="101" t="s">
        <v>149</v>
      </c>
      <c r="E171" s="100" t="s">
        <v>536</v>
      </c>
      <c r="F171" s="131" t="s">
        <v>853</v>
      </c>
      <c r="G171" s="156">
        <v>2208</v>
      </c>
      <c r="H171" s="156">
        <v>2258</v>
      </c>
    </row>
    <row r="172" spans="1:8" ht="15.75">
      <c r="A172" s="69" t="s">
        <v>5</v>
      </c>
      <c r="B172" s="47" t="s">
        <v>29</v>
      </c>
      <c r="C172" s="101" t="s">
        <v>176</v>
      </c>
      <c r="D172" s="101" t="s">
        <v>181</v>
      </c>
      <c r="E172" s="131"/>
      <c r="F172" s="131"/>
      <c r="G172" s="156">
        <f>G173+G181</f>
        <v>4250</v>
      </c>
      <c r="H172" s="156">
        <f>H173+H181</f>
        <v>7163.6</v>
      </c>
    </row>
    <row r="173" spans="1:8" ht="64.5" customHeight="1">
      <c r="A173" s="135" t="s">
        <v>420</v>
      </c>
      <c r="B173" s="47" t="s">
        <v>29</v>
      </c>
      <c r="C173" s="101" t="s">
        <v>176</v>
      </c>
      <c r="D173" s="101" t="s">
        <v>181</v>
      </c>
      <c r="E173" s="100" t="s">
        <v>523</v>
      </c>
      <c r="F173" s="131"/>
      <c r="G173" s="156">
        <f>G178+G175</f>
        <v>3750</v>
      </c>
      <c r="H173" s="156">
        <f>H178+H175</f>
        <v>6713.6</v>
      </c>
    </row>
    <row r="174" spans="1:8" ht="33" customHeight="1">
      <c r="A174" s="2" t="s">
        <v>527</v>
      </c>
      <c r="B174" s="47" t="s">
        <v>29</v>
      </c>
      <c r="C174" s="101" t="s">
        <v>176</v>
      </c>
      <c r="D174" s="101" t="s">
        <v>181</v>
      </c>
      <c r="E174" s="100" t="s">
        <v>528</v>
      </c>
      <c r="F174" s="131"/>
      <c r="G174" s="156">
        <f>G175+G178</f>
        <v>3750</v>
      </c>
      <c r="H174" s="156">
        <f>H175+H178</f>
        <v>6713.6</v>
      </c>
    </row>
    <row r="175" spans="1:8" ht="31.5">
      <c r="A175" s="145" t="s">
        <v>179</v>
      </c>
      <c r="B175" s="47" t="s">
        <v>29</v>
      </c>
      <c r="C175" s="101" t="s">
        <v>176</v>
      </c>
      <c r="D175" s="101" t="s">
        <v>181</v>
      </c>
      <c r="E175" s="100" t="s">
        <v>529</v>
      </c>
      <c r="F175" s="131"/>
      <c r="G175" s="156">
        <f>G177+G176</f>
        <v>3750</v>
      </c>
      <c r="H175" s="156">
        <f>H177+H176</f>
        <v>4743.6</v>
      </c>
    </row>
    <row r="176" spans="1:8" ht="31.5" customHeight="1" hidden="1">
      <c r="A176" s="69" t="s">
        <v>178</v>
      </c>
      <c r="B176" s="47" t="s">
        <v>29</v>
      </c>
      <c r="C176" s="101" t="s">
        <v>176</v>
      </c>
      <c r="D176" s="101" t="s">
        <v>181</v>
      </c>
      <c r="E176" s="138" t="s">
        <v>396</v>
      </c>
      <c r="F176" s="131" t="s">
        <v>375</v>
      </c>
      <c r="G176" s="156">
        <v>0</v>
      </c>
      <c r="H176" s="156">
        <v>0</v>
      </c>
    </row>
    <row r="177" spans="1:8" ht="15.75" customHeight="1">
      <c r="A177" s="11" t="s">
        <v>701</v>
      </c>
      <c r="B177" s="47" t="s">
        <v>29</v>
      </c>
      <c r="C177" s="101" t="s">
        <v>176</v>
      </c>
      <c r="D177" s="101" t="s">
        <v>181</v>
      </c>
      <c r="E177" s="100" t="s">
        <v>529</v>
      </c>
      <c r="F177" s="131" t="s">
        <v>857</v>
      </c>
      <c r="G177" s="56">
        <v>3750</v>
      </c>
      <c r="H177" s="56">
        <v>4743.6</v>
      </c>
    </row>
    <row r="178" spans="1:8" ht="31.5">
      <c r="A178" s="69" t="s">
        <v>183</v>
      </c>
      <c r="B178" s="47" t="s">
        <v>29</v>
      </c>
      <c r="C178" s="101" t="s">
        <v>176</v>
      </c>
      <c r="D178" s="101" t="s">
        <v>181</v>
      </c>
      <c r="E178" s="100" t="s">
        <v>530</v>
      </c>
      <c r="F178" s="131"/>
      <c r="G178" s="156">
        <f>G179</f>
        <v>0</v>
      </c>
      <c r="H178" s="156">
        <f>H179</f>
        <v>1970</v>
      </c>
    </row>
    <row r="179" spans="1:8" ht="31.5">
      <c r="A179" s="133" t="s">
        <v>850</v>
      </c>
      <c r="B179" s="47" t="s">
        <v>29</v>
      </c>
      <c r="C179" s="101" t="s">
        <v>176</v>
      </c>
      <c r="D179" s="101" t="s">
        <v>181</v>
      </c>
      <c r="E179" s="100" t="s">
        <v>530</v>
      </c>
      <c r="F179" s="131" t="s">
        <v>853</v>
      </c>
      <c r="G179" s="56">
        <v>0</v>
      </c>
      <c r="H179" s="56">
        <v>1970</v>
      </c>
    </row>
    <row r="180" spans="1:8" ht="47.25">
      <c r="A180" s="133" t="s">
        <v>162</v>
      </c>
      <c r="B180" s="47" t="s">
        <v>29</v>
      </c>
      <c r="C180" s="101" t="s">
        <v>176</v>
      </c>
      <c r="D180" s="101" t="s">
        <v>181</v>
      </c>
      <c r="E180" s="78" t="s">
        <v>652</v>
      </c>
      <c r="F180" s="131"/>
      <c r="G180" s="56">
        <f>G181</f>
        <v>500</v>
      </c>
      <c r="H180" s="56">
        <f>H181</f>
        <v>450</v>
      </c>
    </row>
    <row r="181" spans="1:8" ht="15.75">
      <c r="A181" s="133" t="s">
        <v>164</v>
      </c>
      <c r="B181" s="47" t="s">
        <v>29</v>
      </c>
      <c r="C181" s="101" t="s">
        <v>176</v>
      </c>
      <c r="D181" s="101" t="s">
        <v>181</v>
      </c>
      <c r="E181" s="78" t="s">
        <v>651</v>
      </c>
      <c r="F181" s="131"/>
      <c r="G181" s="56">
        <f>G183</f>
        <v>500</v>
      </c>
      <c r="H181" s="56">
        <f>H183</f>
        <v>450</v>
      </c>
    </row>
    <row r="182" spans="1:8" ht="15.75">
      <c r="A182" s="133" t="s">
        <v>164</v>
      </c>
      <c r="B182" s="47" t="s">
        <v>29</v>
      </c>
      <c r="C182" s="101" t="s">
        <v>176</v>
      </c>
      <c r="D182" s="101" t="s">
        <v>181</v>
      </c>
      <c r="E182" s="100" t="s">
        <v>650</v>
      </c>
      <c r="F182" s="131"/>
      <c r="G182" s="56">
        <f>G183</f>
        <v>500</v>
      </c>
      <c r="H182" s="56">
        <f>H183</f>
        <v>450</v>
      </c>
    </row>
    <row r="183" spans="1:8" ht="47.25">
      <c r="A183" s="11" t="s">
        <v>407</v>
      </c>
      <c r="B183" s="47" t="s">
        <v>29</v>
      </c>
      <c r="C183" s="101" t="s">
        <v>176</v>
      </c>
      <c r="D183" s="101" t="s">
        <v>181</v>
      </c>
      <c r="E183" s="78" t="s">
        <v>662</v>
      </c>
      <c r="F183" s="155"/>
      <c r="G183" s="56">
        <f>G184</f>
        <v>500</v>
      </c>
      <c r="H183" s="56">
        <f>H184</f>
        <v>450</v>
      </c>
    </row>
    <row r="184" spans="1:8" ht="15.75">
      <c r="A184" s="230" t="s">
        <v>858</v>
      </c>
      <c r="B184" s="47" t="s">
        <v>29</v>
      </c>
      <c r="C184" s="101" t="s">
        <v>176</v>
      </c>
      <c r="D184" s="101" t="s">
        <v>181</v>
      </c>
      <c r="E184" s="78" t="s">
        <v>662</v>
      </c>
      <c r="F184" s="155">
        <v>800</v>
      </c>
      <c r="G184" s="56">
        <v>500</v>
      </c>
      <c r="H184" s="56">
        <v>450</v>
      </c>
    </row>
    <row r="185" spans="1:8" ht="15.75">
      <c r="A185" s="69" t="s">
        <v>6</v>
      </c>
      <c r="B185" s="47" t="s">
        <v>29</v>
      </c>
      <c r="C185" s="101" t="s">
        <v>176</v>
      </c>
      <c r="D185" s="101" t="s">
        <v>150</v>
      </c>
      <c r="E185" s="146"/>
      <c r="F185" s="131"/>
      <c r="G185" s="156">
        <f>G186+G192+G197</f>
        <v>6772.2</v>
      </c>
      <c r="H185" s="156">
        <f>H186+H192+H197</f>
        <v>9900.1</v>
      </c>
    </row>
    <row r="186" spans="1:8" ht="62.25" customHeight="1">
      <c r="A186" s="135" t="s">
        <v>420</v>
      </c>
      <c r="B186" s="47" t="s">
        <v>29</v>
      </c>
      <c r="C186" s="101" t="s">
        <v>176</v>
      </c>
      <c r="D186" s="101" t="s">
        <v>150</v>
      </c>
      <c r="E186" s="100" t="s">
        <v>523</v>
      </c>
      <c r="F186" s="131"/>
      <c r="G186" s="156">
        <f>G188+G190</f>
        <v>3002.2</v>
      </c>
      <c r="H186" s="156">
        <f>H188+H190</f>
        <v>4210.1</v>
      </c>
    </row>
    <row r="187" spans="1:8" ht="24" customHeight="1">
      <c r="A187" s="52" t="s">
        <v>522</v>
      </c>
      <c r="B187" s="47" t="s">
        <v>29</v>
      </c>
      <c r="C187" s="101" t="s">
        <v>176</v>
      </c>
      <c r="D187" s="101" t="s">
        <v>150</v>
      </c>
      <c r="E187" s="100" t="s">
        <v>524</v>
      </c>
      <c r="F187" s="131"/>
      <c r="G187" s="156">
        <f>G188</f>
        <v>3002.2</v>
      </c>
      <c r="H187" s="156">
        <f>H188</f>
        <v>4210.1</v>
      </c>
    </row>
    <row r="188" spans="1:8" ht="18" customHeight="1">
      <c r="A188" s="135" t="s">
        <v>177</v>
      </c>
      <c r="B188" s="47" t="s">
        <v>29</v>
      </c>
      <c r="C188" s="101" t="s">
        <v>176</v>
      </c>
      <c r="D188" s="101" t="s">
        <v>150</v>
      </c>
      <c r="E188" s="100" t="s">
        <v>526</v>
      </c>
      <c r="F188" s="131"/>
      <c r="G188" s="156">
        <f>G189</f>
        <v>3002.2</v>
      </c>
      <c r="H188" s="156">
        <f>H189</f>
        <v>4210.1</v>
      </c>
    </row>
    <row r="189" spans="1:8" ht="31.5">
      <c r="A189" s="133" t="s">
        <v>850</v>
      </c>
      <c r="B189" s="47" t="s">
        <v>29</v>
      </c>
      <c r="C189" s="101" t="s">
        <v>176</v>
      </c>
      <c r="D189" s="101" t="s">
        <v>150</v>
      </c>
      <c r="E189" s="100" t="s">
        <v>526</v>
      </c>
      <c r="F189" s="131" t="s">
        <v>853</v>
      </c>
      <c r="G189" s="156">
        <v>3002.2</v>
      </c>
      <c r="H189" s="156">
        <v>4210.1</v>
      </c>
    </row>
    <row r="190" spans="1:8" ht="17.25" customHeight="1" hidden="1">
      <c r="A190" s="69" t="s">
        <v>184</v>
      </c>
      <c r="B190" s="47" t="s">
        <v>29</v>
      </c>
      <c r="C190" s="101" t="s">
        <v>176</v>
      </c>
      <c r="D190" s="101" t="s">
        <v>150</v>
      </c>
      <c r="E190" s="131" t="s">
        <v>398</v>
      </c>
      <c r="F190" s="131"/>
      <c r="G190" s="217">
        <f>G191</f>
        <v>0</v>
      </c>
      <c r="H190" s="217">
        <f>H191</f>
        <v>0</v>
      </c>
    </row>
    <row r="191" spans="1:8" ht="31.5" customHeight="1" hidden="1">
      <c r="A191" s="69" t="s">
        <v>160</v>
      </c>
      <c r="B191" s="47" t="s">
        <v>29</v>
      </c>
      <c r="C191" s="101" t="s">
        <v>176</v>
      </c>
      <c r="D191" s="101" t="s">
        <v>150</v>
      </c>
      <c r="E191" s="131" t="s">
        <v>398</v>
      </c>
      <c r="F191" s="131" t="s">
        <v>359</v>
      </c>
      <c r="G191" s="217">
        <v>0</v>
      </c>
      <c r="H191" s="217">
        <v>0</v>
      </c>
    </row>
    <row r="192" spans="1:8" ht="47.25">
      <c r="A192" s="69" t="s">
        <v>421</v>
      </c>
      <c r="B192" s="47" t="s">
        <v>29</v>
      </c>
      <c r="C192" s="101" t="s">
        <v>176</v>
      </c>
      <c r="D192" s="101" t="s">
        <v>150</v>
      </c>
      <c r="E192" s="100" t="s">
        <v>544</v>
      </c>
      <c r="F192" s="131"/>
      <c r="G192" s="156">
        <f aca="true" t="shared" si="5" ref="G192:H195">G193</f>
        <v>90</v>
      </c>
      <c r="H192" s="156">
        <f t="shared" si="5"/>
        <v>90</v>
      </c>
    </row>
    <row r="193" spans="1:8" ht="46.5" customHeight="1">
      <c r="A193" s="69" t="s">
        <v>191</v>
      </c>
      <c r="B193" s="47" t="s">
        <v>29</v>
      </c>
      <c r="C193" s="101" t="s">
        <v>176</v>
      </c>
      <c r="D193" s="101" t="s">
        <v>150</v>
      </c>
      <c r="E193" s="100" t="s">
        <v>538</v>
      </c>
      <c r="F193" s="131"/>
      <c r="G193" s="156">
        <f>G195</f>
        <v>90</v>
      </c>
      <c r="H193" s="156">
        <f>H195</f>
        <v>90</v>
      </c>
    </row>
    <row r="194" spans="1:8" ht="15" customHeight="1">
      <c r="A194" s="2" t="s">
        <v>541</v>
      </c>
      <c r="B194" s="47" t="s">
        <v>29</v>
      </c>
      <c r="C194" s="101" t="s">
        <v>176</v>
      </c>
      <c r="D194" s="101" t="s">
        <v>150</v>
      </c>
      <c r="E194" s="100" t="s">
        <v>778</v>
      </c>
      <c r="F194" s="131"/>
      <c r="G194" s="156">
        <f>G195</f>
        <v>90</v>
      </c>
      <c r="H194" s="156">
        <f>H195</f>
        <v>90</v>
      </c>
    </row>
    <row r="195" spans="1:8" ht="15.75">
      <c r="A195" s="69" t="s">
        <v>201</v>
      </c>
      <c r="B195" s="47" t="s">
        <v>29</v>
      </c>
      <c r="C195" s="101" t="s">
        <v>176</v>
      </c>
      <c r="D195" s="101" t="s">
        <v>150</v>
      </c>
      <c r="E195" s="100" t="s">
        <v>779</v>
      </c>
      <c r="F195" s="131"/>
      <c r="G195" s="156">
        <f t="shared" si="5"/>
        <v>90</v>
      </c>
      <c r="H195" s="156">
        <f t="shared" si="5"/>
        <v>90</v>
      </c>
    </row>
    <row r="196" spans="1:8" ht="31.5">
      <c r="A196" s="133" t="s">
        <v>850</v>
      </c>
      <c r="B196" s="47" t="s">
        <v>29</v>
      </c>
      <c r="C196" s="101" t="s">
        <v>176</v>
      </c>
      <c r="D196" s="101" t="s">
        <v>150</v>
      </c>
      <c r="E196" s="100" t="s">
        <v>779</v>
      </c>
      <c r="F196" s="131" t="s">
        <v>853</v>
      </c>
      <c r="G196" s="156">
        <v>90</v>
      </c>
      <c r="H196" s="156">
        <v>90</v>
      </c>
    </row>
    <row r="197" spans="1:8" ht="47.25">
      <c r="A197" s="69" t="s">
        <v>694</v>
      </c>
      <c r="B197" s="47" t="s">
        <v>29</v>
      </c>
      <c r="C197" s="101" t="s">
        <v>176</v>
      </c>
      <c r="D197" s="101" t="s">
        <v>150</v>
      </c>
      <c r="E197" s="100" t="s">
        <v>630</v>
      </c>
      <c r="F197" s="131"/>
      <c r="G197" s="156">
        <f>G199+G202</f>
        <v>3680</v>
      </c>
      <c r="H197" s="156">
        <f>H199+H202</f>
        <v>5600</v>
      </c>
    </row>
    <row r="198" spans="1:8" ht="15.75">
      <c r="A198" s="2" t="s">
        <v>627</v>
      </c>
      <c r="B198" s="47" t="s">
        <v>29</v>
      </c>
      <c r="C198" s="101" t="s">
        <v>176</v>
      </c>
      <c r="D198" s="101" t="s">
        <v>150</v>
      </c>
      <c r="E198" s="100" t="s">
        <v>632</v>
      </c>
      <c r="F198" s="131"/>
      <c r="G198" s="156">
        <f>G199</f>
        <v>500</v>
      </c>
      <c r="H198" s="156">
        <f>H199</f>
        <v>600</v>
      </c>
    </row>
    <row r="199" spans="1:8" ht="15.75">
      <c r="A199" s="143" t="s">
        <v>300</v>
      </c>
      <c r="B199" s="47" t="s">
        <v>29</v>
      </c>
      <c r="C199" s="101" t="s">
        <v>176</v>
      </c>
      <c r="D199" s="101" t="s">
        <v>150</v>
      </c>
      <c r="E199" s="100" t="s">
        <v>631</v>
      </c>
      <c r="F199" s="131"/>
      <c r="G199" s="156">
        <f>G200</f>
        <v>500</v>
      </c>
      <c r="H199" s="156">
        <f>H200</f>
        <v>600</v>
      </c>
    </row>
    <row r="200" spans="1:8" ht="31.5">
      <c r="A200" s="133" t="s">
        <v>850</v>
      </c>
      <c r="B200" s="47" t="s">
        <v>29</v>
      </c>
      <c r="C200" s="101" t="s">
        <v>176</v>
      </c>
      <c r="D200" s="101" t="s">
        <v>150</v>
      </c>
      <c r="E200" s="100" t="s">
        <v>631</v>
      </c>
      <c r="F200" s="131" t="s">
        <v>853</v>
      </c>
      <c r="G200" s="156">
        <v>500</v>
      </c>
      <c r="H200" s="156">
        <v>600</v>
      </c>
    </row>
    <row r="201" spans="1:8" ht="15.75">
      <c r="A201" s="2" t="s">
        <v>629</v>
      </c>
      <c r="B201" s="47" t="s">
        <v>29</v>
      </c>
      <c r="C201" s="101" t="s">
        <v>176</v>
      </c>
      <c r="D201" s="101" t="s">
        <v>150</v>
      </c>
      <c r="E201" s="100" t="s">
        <v>634</v>
      </c>
      <c r="F201" s="131"/>
      <c r="G201" s="156">
        <f>G202</f>
        <v>3180</v>
      </c>
      <c r="H201" s="156">
        <f>H202</f>
        <v>5000</v>
      </c>
    </row>
    <row r="202" spans="1:8" ht="15.75">
      <c r="A202" s="143" t="s">
        <v>304</v>
      </c>
      <c r="B202" s="47" t="s">
        <v>29</v>
      </c>
      <c r="C202" s="101" t="s">
        <v>176</v>
      </c>
      <c r="D202" s="101" t="s">
        <v>150</v>
      </c>
      <c r="E202" s="100" t="s">
        <v>636</v>
      </c>
      <c r="F202" s="131"/>
      <c r="G202" s="156">
        <f>G203</f>
        <v>3180</v>
      </c>
      <c r="H202" s="156">
        <f>H203</f>
        <v>5000</v>
      </c>
    </row>
    <row r="203" spans="1:8" ht="31.5">
      <c r="A203" s="133" t="s">
        <v>850</v>
      </c>
      <c r="B203" s="47" t="s">
        <v>29</v>
      </c>
      <c r="C203" s="101" t="s">
        <v>176</v>
      </c>
      <c r="D203" s="101" t="s">
        <v>150</v>
      </c>
      <c r="E203" s="100" t="s">
        <v>636</v>
      </c>
      <c r="F203" s="131" t="s">
        <v>853</v>
      </c>
      <c r="G203" s="156">
        <v>3180</v>
      </c>
      <c r="H203" s="156">
        <v>5000</v>
      </c>
    </row>
    <row r="204" spans="1:8" ht="15.75">
      <c r="A204" s="129" t="s">
        <v>376</v>
      </c>
      <c r="B204" s="44" t="s">
        <v>29</v>
      </c>
      <c r="C204" s="97" t="s">
        <v>217</v>
      </c>
      <c r="D204" s="97" t="s">
        <v>690</v>
      </c>
      <c r="E204" s="147"/>
      <c r="F204" s="130"/>
      <c r="G204" s="227">
        <f>G205</f>
        <v>192</v>
      </c>
      <c r="H204" s="227">
        <f>H205</f>
        <v>202</v>
      </c>
    </row>
    <row r="205" spans="1:8" ht="15.75">
      <c r="A205" s="69" t="s">
        <v>28</v>
      </c>
      <c r="B205" s="47" t="s">
        <v>29</v>
      </c>
      <c r="C205" s="101" t="s">
        <v>217</v>
      </c>
      <c r="D205" s="101" t="s">
        <v>217</v>
      </c>
      <c r="E205" s="131"/>
      <c r="F205" s="131"/>
      <c r="G205" s="156">
        <f>G206</f>
        <v>192</v>
      </c>
      <c r="H205" s="156">
        <f>H206</f>
        <v>202</v>
      </c>
    </row>
    <row r="206" spans="1:8" ht="49.5" customHeight="1">
      <c r="A206" s="69" t="s">
        <v>421</v>
      </c>
      <c r="B206" s="47" t="s">
        <v>29</v>
      </c>
      <c r="C206" s="101" t="s">
        <v>217</v>
      </c>
      <c r="D206" s="101" t="s">
        <v>217</v>
      </c>
      <c r="E206" s="100" t="s">
        <v>544</v>
      </c>
      <c r="F206" s="131"/>
      <c r="G206" s="156">
        <f>G207+G227+G242</f>
        <v>192</v>
      </c>
      <c r="H206" s="156">
        <f>H207+H227+H242</f>
        <v>202</v>
      </c>
    </row>
    <row r="207" spans="1:8" ht="33" customHeight="1">
      <c r="A207" s="53" t="s">
        <v>784</v>
      </c>
      <c r="B207" s="47" t="s">
        <v>29</v>
      </c>
      <c r="C207" s="101" t="s">
        <v>217</v>
      </c>
      <c r="D207" s="101" t="s">
        <v>217</v>
      </c>
      <c r="E207" s="100" t="s">
        <v>546</v>
      </c>
      <c r="F207" s="131"/>
      <c r="G207" s="156">
        <f>G209+G212+G215+G219+G222+G224</f>
        <v>192</v>
      </c>
      <c r="H207" s="156">
        <f>H209+H212+H215+H219+H222+H224</f>
        <v>202</v>
      </c>
    </row>
    <row r="208" spans="1:8" ht="36" customHeight="1" hidden="1">
      <c r="A208" s="2" t="s">
        <v>553</v>
      </c>
      <c r="B208" s="47" t="s">
        <v>29</v>
      </c>
      <c r="C208" s="101" t="s">
        <v>217</v>
      </c>
      <c r="D208" s="101" t="s">
        <v>217</v>
      </c>
      <c r="E208" s="100" t="s">
        <v>556</v>
      </c>
      <c r="F208" s="131"/>
      <c r="G208" s="217">
        <f>G209</f>
        <v>0</v>
      </c>
      <c r="H208" s="217">
        <f>H209</f>
        <v>0</v>
      </c>
    </row>
    <row r="209" spans="1:8" ht="31.5" hidden="1">
      <c r="A209" s="69" t="s">
        <v>218</v>
      </c>
      <c r="B209" s="47" t="s">
        <v>29</v>
      </c>
      <c r="C209" s="101" t="s">
        <v>217</v>
      </c>
      <c r="D209" s="101" t="s">
        <v>217</v>
      </c>
      <c r="E209" s="100" t="s">
        <v>557</v>
      </c>
      <c r="F209" s="131"/>
      <c r="G209" s="217">
        <f>G210</f>
        <v>0</v>
      </c>
      <c r="H209" s="217">
        <f>H210</f>
        <v>0</v>
      </c>
    </row>
    <row r="210" spans="1:8" ht="31.5" hidden="1">
      <c r="A210" s="133" t="s">
        <v>699</v>
      </c>
      <c r="B210" s="47" t="s">
        <v>29</v>
      </c>
      <c r="C210" s="101" t="s">
        <v>217</v>
      </c>
      <c r="D210" s="101" t="s">
        <v>217</v>
      </c>
      <c r="E210" s="100" t="s">
        <v>557</v>
      </c>
      <c r="F210" s="131" t="s">
        <v>700</v>
      </c>
      <c r="G210" s="217">
        <v>0</v>
      </c>
      <c r="H210" s="217">
        <v>0</v>
      </c>
    </row>
    <row r="211" spans="1:8" ht="63" hidden="1">
      <c r="A211" s="2" t="s">
        <v>554</v>
      </c>
      <c r="B211" s="47" t="s">
        <v>29</v>
      </c>
      <c r="C211" s="101" t="s">
        <v>217</v>
      </c>
      <c r="D211" s="101" t="s">
        <v>217</v>
      </c>
      <c r="E211" s="100" t="s">
        <v>761</v>
      </c>
      <c r="F211" s="131"/>
      <c r="G211" s="217">
        <f>G212</f>
        <v>0</v>
      </c>
      <c r="H211" s="217">
        <f>H212</f>
        <v>0</v>
      </c>
    </row>
    <row r="212" spans="1:8" ht="49.5" customHeight="1" hidden="1">
      <c r="A212" s="69" t="s">
        <v>220</v>
      </c>
      <c r="B212" s="47" t="s">
        <v>29</v>
      </c>
      <c r="C212" s="101" t="s">
        <v>217</v>
      </c>
      <c r="D212" s="101" t="s">
        <v>217</v>
      </c>
      <c r="E212" s="100" t="s">
        <v>761</v>
      </c>
      <c r="F212" s="131"/>
      <c r="G212" s="217">
        <f>G213</f>
        <v>0</v>
      </c>
      <c r="H212" s="217">
        <f>H213</f>
        <v>0</v>
      </c>
    </row>
    <row r="213" spans="1:8" ht="31.5" hidden="1">
      <c r="A213" s="133" t="s">
        <v>850</v>
      </c>
      <c r="B213" s="47" t="s">
        <v>29</v>
      </c>
      <c r="C213" s="101" t="s">
        <v>217</v>
      </c>
      <c r="D213" s="101" t="s">
        <v>217</v>
      </c>
      <c r="E213" s="100" t="s">
        <v>761</v>
      </c>
      <c r="F213" s="131" t="s">
        <v>853</v>
      </c>
      <c r="G213" s="217">
        <v>0</v>
      </c>
      <c r="H213" s="217">
        <v>0</v>
      </c>
    </row>
    <row r="214" spans="1:8" ht="47.25">
      <c r="A214" s="2" t="s">
        <v>555</v>
      </c>
      <c r="B214" s="47" t="s">
        <v>29</v>
      </c>
      <c r="C214" s="101" t="s">
        <v>217</v>
      </c>
      <c r="D214" s="101" t="s">
        <v>217</v>
      </c>
      <c r="E214" s="100" t="s">
        <v>547</v>
      </c>
      <c r="F214" s="131"/>
      <c r="G214" s="156">
        <f>G215</f>
        <v>112</v>
      </c>
      <c r="H214" s="156">
        <f>H215</f>
        <v>122</v>
      </c>
    </row>
    <row r="215" spans="1:8" ht="31.5" customHeight="1">
      <c r="A215" s="69" t="s">
        <v>223</v>
      </c>
      <c r="B215" s="47" t="s">
        <v>29</v>
      </c>
      <c r="C215" s="101" t="s">
        <v>217</v>
      </c>
      <c r="D215" s="101" t="s">
        <v>217</v>
      </c>
      <c r="E215" s="100" t="s">
        <v>751</v>
      </c>
      <c r="F215" s="131"/>
      <c r="G215" s="156">
        <f>G216+G217</f>
        <v>112</v>
      </c>
      <c r="H215" s="156">
        <f>H216+H217</f>
        <v>122</v>
      </c>
    </row>
    <row r="216" spans="1:8" ht="15.75">
      <c r="A216" s="230" t="s">
        <v>849</v>
      </c>
      <c r="B216" s="47" t="s">
        <v>29</v>
      </c>
      <c r="C216" s="101" t="s">
        <v>217</v>
      </c>
      <c r="D216" s="101" t="s">
        <v>217</v>
      </c>
      <c r="E216" s="100" t="s">
        <v>751</v>
      </c>
      <c r="F216" s="131" t="s">
        <v>854</v>
      </c>
      <c r="G216" s="156">
        <v>42</v>
      </c>
      <c r="H216" s="156">
        <v>42</v>
      </c>
    </row>
    <row r="217" spans="1:8" ht="31.5">
      <c r="A217" s="133" t="s">
        <v>850</v>
      </c>
      <c r="B217" s="47" t="s">
        <v>29</v>
      </c>
      <c r="C217" s="101" t="s">
        <v>217</v>
      </c>
      <c r="D217" s="101" t="s">
        <v>217</v>
      </c>
      <c r="E217" s="100" t="s">
        <v>751</v>
      </c>
      <c r="F217" s="131" t="s">
        <v>853</v>
      </c>
      <c r="G217" s="156">
        <v>70</v>
      </c>
      <c r="H217" s="156">
        <v>80</v>
      </c>
    </row>
    <row r="218" spans="1:8" ht="31.5" hidden="1">
      <c r="A218" s="2" t="s">
        <v>666</v>
      </c>
      <c r="B218" s="47" t="s">
        <v>29</v>
      </c>
      <c r="C218" s="101" t="s">
        <v>217</v>
      </c>
      <c r="D218" s="101" t="s">
        <v>217</v>
      </c>
      <c r="E218" s="100" t="s">
        <v>667</v>
      </c>
      <c r="F218" s="131"/>
      <c r="G218" s="217">
        <f>G219</f>
        <v>0</v>
      </c>
      <c r="H218" s="217">
        <f>H219</f>
        <v>0</v>
      </c>
    </row>
    <row r="219" spans="1:8" ht="15.75" hidden="1">
      <c r="A219" s="69" t="s">
        <v>225</v>
      </c>
      <c r="B219" s="47" t="s">
        <v>29</v>
      </c>
      <c r="C219" s="101" t="s">
        <v>217</v>
      </c>
      <c r="D219" s="101" t="s">
        <v>217</v>
      </c>
      <c r="E219" s="100" t="s">
        <v>668</v>
      </c>
      <c r="F219" s="131"/>
      <c r="G219" s="217">
        <f>G220</f>
        <v>0</v>
      </c>
      <c r="H219" s="217">
        <f>H220</f>
        <v>0</v>
      </c>
    </row>
    <row r="220" spans="1:8" ht="31.5" hidden="1">
      <c r="A220" s="133" t="s">
        <v>699</v>
      </c>
      <c r="B220" s="47" t="s">
        <v>29</v>
      </c>
      <c r="C220" s="101" t="s">
        <v>217</v>
      </c>
      <c r="D220" s="101" t="s">
        <v>217</v>
      </c>
      <c r="E220" s="100" t="s">
        <v>668</v>
      </c>
      <c r="F220" s="131" t="s">
        <v>700</v>
      </c>
      <c r="G220" s="217">
        <v>0</v>
      </c>
      <c r="H220" s="217">
        <v>0</v>
      </c>
    </row>
    <row r="221" spans="1:8" ht="31.5">
      <c r="A221" s="133" t="s">
        <v>850</v>
      </c>
      <c r="B221" s="47" t="s">
        <v>29</v>
      </c>
      <c r="C221" s="101" t="s">
        <v>217</v>
      </c>
      <c r="D221" s="101" t="s">
        <v>217</v>
      </c>
      <c r="E221" s="100" t="s">
        <v>548</v>
      </c>
      <c r="F221" s="131"/>
      <c r="G221" s="156">
        <f>G222</f>
        <v>80</v>
      </c>
      <c r="H221" s="156">
        <f>H222</f>
        <v>80</v>
      </c>
    </row>
    <row r="222" spans="1:8" ht="31.5">
      <c r="A222" s="69" t="s">
        <v>227</v>
      </c>
      <c r="B222" s="47" t="s">
        <v>29</v>
      </c>
      <c r="C222" s="101" t="s">
        <v>217</v>
      </c>
      <c r="D222" s="101" t="s">
        <v>217</v>
      </c>
      <c r="E222" s="100" t="s">
        <v>752</v>
      </c>
      <c r="F222" s="131"/>
      <c r="G222" s="156">
        <f>G223</f>
        <v>80</v>
      </c>
      <c r="H222" s="156">
        <f>H223</f>
        <v>80</v>
      </c>
    </row>
    <row r="223" spans="1:8" ht="31.5">
      <c r="A223" s="133" t="s">
        <v>850</v>
      </c>
      <c r="B223" s="47" t="s">
        <v>29</v>
      </c>
      <c r="C223" s="101" t="s">
        <v>217</v>
      </c>
      <c r="D223" s="101" t="s">
        <v>217</v>
      </c>
      <c r="E223" s="100" t="s">
        <v>752</v>
      </c>
      <c r="F223" s="131" t="s">
        <v>853</v>
      </c>
      <c r="G223" s="156">
        <v>80</v>
      </c>
      <c r="H223" s="156">
        <v>80</v>
      </c>
    </row>
    <row r="224" spans="1:8" ht="31.5">
      <c r="A224" s="2" t="s">
        <v>759</v>
      </c>
      <c r="B224" s="47" t="s">
        <v>29</v>
      </c>
      <c r="C224" s="101" t="s">
        <v>217</v>
      </c>
      <c r="D224" s="101" t="s">
        <v>217</v>
      </c>
      <c r="E224" s="100" t="s">
        <v>755</v>
      </c>
      <c r="F224" s="131"/>
      <c r="G224" s="156">
        <f>G225</f>
        <v>0</v>
      </c>
      <c r="H224" s="156">
        <f>H225</f>
        <v>0</v>
      </c>
    </row>
    <row r="225" spans="1:8" ht="15.75">
      <c r="A225" s="52" t="s">
        <v>760</v>
      </c>
      <c r="B225" s="47" t="s">
        <v>29</v>
      </c>
      <c r="C225" s="101" t="s">
        <v>217</v>
      </c>
      <c r="D225" s="101" t="s">
        <v>217</v>
      </c>
      <c r="E225" s="100" t="s">
        <v>756</v>
      </c>
      <c r="F225" s="131"/>
      <c r="G225" s="156">
        <f>G226</f>
        <v>0</v>
      </c>
      <c r="H225" s="156">
        <f>H226</f>
        <v>0</v>
      </c>
    </row>
    <row r="226" spans="1:8" ht="31.5">
      <c r="A226" s="133" t="s">
        <v>850</v>
      </c>
      <c r="B226" s="47" t="s">
        <v>29</v>
      </c>
      <c r="C226" s="101" t="s">
        <v>217</v>
      </c>
      <c r="D226" s="101" t="s">
        <v>217</v>
      </c>
      <c r="E226" s="100" t="s">
        <v>756</v>
      </c>
      <c r="F226" s="131" t="s">
        <v>853</v>
      </c>
      <c r="G226" s="156">
        <v>0</v>
      </c>
      <c r="H226" s="156">
        <v>0</v>
      </c>
    </row>
    <row r="227" spans="1:8" ht="46.5" customHeight="1" hidden="1">
      <c r="A227" s="69" t="s">
        <v>680</v>
      </c>
      <c r="B227" s="47" t="s">
        <v>29</v>
      </c>
      <c r="C227" s="101" t="s">
        <v>217</v>
      </c>
      <c r="D227" s="101" t="s">
        <v>217</v>
      </c>
      <c r="E227" s="100" t="s">
        <v>558</v>
      </c>
      <c r="F227" s="131"/>
      <c r="G227" s="217">
        <f>G229+G232+G235+G237+G240</f>
        <v>0</v>
      </c>
      <c r="H227" s="217">
        <f>H229+H232+H235+H237+H240</f>
        <v>0</v>
      </c>
    </row>
    <row r="228" spans="1:8" ht="30.75" customHeight="1" hidden="1">
      <c r="A228" s="2" t="s">
        <v>559</v>
      </c>
      <c r="B228" s="47" t="s">
        <v>29</v>
      </c>
      <c r="C228" s="101" t="s">
        <v>217</v>
      </c>
      <c r="D228" s="101" t="s">
        <v>217</v>
      </c>
      <c r="E228" s="100" t="s">
        <v>562</v>
      </c>
      <c r="F228" s="131"/>
      <c r="G228" s="217">
        <f>G229</f>
        <v>0</v>
      </c>
      <c r="H228" s="217">
        <f>H229</f>
        <v>0</v>
      </c>
    </row>
    <row r="229" spans="1:8" ht="49.5" customHeight="1" hidden="1">
      <c r="A229" s="69" t="s">
        <v>230</v>
      </c>
      <c r="B229" s="47" t="s">
        <v>29</v>
      </c>
      <c r="C229" s="101" t="s">
        <v>217</v>
      </c>
      <c r="D229" s="101" t="s">
        <v>217</v>
      </c>
      <c r="E229" s="100" t="s">
        <v>563</v>
      </c>
      <c r="F229" s="131"/>
      <c r="G229" s="217">
        <f>G230</f>
        <v>0</v>
      </c>
      <c r="H229" s="217">
        <f>H230</f>
        <v>0</v>
      </c>
    </row>
    <row r="230" spans="1:8" ht="31.5" hidden="1">
      <c r="A230" s="133" t="s">
        <v>699</v>
      </c>
      <c r="B230" s="47" t="s">
        <v>29</v>
      </c>
      <c r="C230" s="101" t="s">
        <v>217</v>
      </c>
      <c r="D230" s="101" t="s">
        <v>217</v>
      </c>
      <c r="E230" s="100" t="s">
        <v>563</v>
      </c>
      <c r="F230" s="131" t="s">
        <v>700</v>
      </c>
      <c r="G230" s="217">
        <v>0</v>
      </c>
      <c r="H230" s="217">
        <v>0</v>
      </c>
    </row>
    <row r="231" spans="1:8" ht="15.75" hidden="1">
      <c r="A231" s="2" t="s">
        <v>561</v>
      </c>
      <c r="B231" s="47" t="s">
        <v>29</v>
      </c>
      <c r="C231" s="101" t="s">
        <v>217</v>
      </c>
      <c r="D231" s="101" t="s">
        <v>217</v>
      </c>
      <c r="E231" s="100" t="s">
        <v>564</v>
      </c>
      <c r="F231" s="131"/>
      <c r="G231" s="217">
        <f>G233</f>
        <v>0</v>
      </c>
      <c r="H231" s="217">
        <f>H233</f>
        <v>0</v>
      </c>
    </row>
    <row r="232" spans="1:8" ht="15" customHeight="1" hidden="1">
      <c r="A232" s="135" t="s">
        <v>232</v>
      </c>
      <c r="B232" s="47" t="s">
        <v>29</v>
      </c>
      <c r="C232" s="101" t="s">
        <v>217</v>
      </c>
      <c r="D232" s="101" t="s">
        <v>217</v>
      </c>
      <c r="E232" s="100" t="s">
        <v>565</v>
      </c>
      <c r="F232" s="131"/>
      <c r="G232" s="217">
        <f>G233</f>
        <v>0</v>
      </c>
      <c r="H232" s="217">
        <f>H233</f>
        <v>0</v>
      </c>
    </row>
    <row r="233" spans="1:8" ht="31.5" hidden="1">
      <c r="A233" s="133" t="s">
        <v>699</v>
      </c>
      <c r="B233" s="47" t="s">
        <v>29</v>
      </c>
      <c r="C233" s="101" t="s">
        <v>217</v>
      </c>
      <c r="D233" s="101" t="s">
        <v>217</v>
      </c>
      <c r="E233" s="100" t="s">
        <v>565</v>
      </c>
      <c r="F233" s="131" t="s">
        <v>700</v>
      </c>
      <c r="G233" s="217">
        <v>0</v>
      </c>
      <c r="H233" s="217">
        <v>0</v>
      </c>
    </row>
    <row r="234" spans="1:8" ht="15.75" hidden="1">
      <c r="A234" s="2" t="s">
        <v>566</v>
      </c>
      <c r="B234" s="47" t="s">
        <v>29</v>
      </c>
      <c r="C234" s="101" t="s">
        <v>217</v>
      </c>
      <c r="D234" s="101" t="s">
        <v>217</v>
      </c>
      <c r="E234" s="100" t="s">
        <v>568</v>
      </c>
      <c r="F234" s="131"/>
      <c r="G234" s="217">
        <f>G235</f>
        <v>0</v>
      </c>
      <c r="H234" s="217">
        <f>H235</f>
        <v>0</v>
      </c>
    </row>
    <row r="235" spans="1:8" ht="15.75" hidden="1">
      <c r="A235" s="135" t="s">
        <v>234</v>
      </c>
      <c r="B235" s="47" t="s">
        <v>29</v>
      </c>
      <c r="C235" s="101" t="s">
        <v>217</v>
      </c>
      <c r="D235" s="101" t="s">
        <v>217</v>
      </c>
      <c r="E235" s="100" t="s">
        <v>570</v>
      </c>
      <c r="F235" s="131"/>
      <c r="G235" s="217">
        <f>G236</f>
        <v>0</v>
      </c>
      <c r="H235" s="217">
        <f>H236</f>
        <v>0</v>
      </c>
    </row>
    <row r="236" spans="1:8" ht="31.5" hidden="1">
      <c r="A236" s="133" t="s">
        <v>699</v>
      </c>
      <c r="B236" s="47" t="s">
        <v>29</v>
      </c>
      <c r="C236" s="101" t="s">
        <v>217</v>
      </c>
      <c r="D236" s="101" t="s">
        <v>217</v>
      </c>
      <c r="E236" s="100" t="s">
        <v>570</v>
      </c>
      <c r="F236" s="131" t="s">
        <v>700</v>
      </c>
      <c r="G236" s="217">
        <v>0</v>
      </c>
      <c r="H236" s="217">
        <v>0</v>
      </c>
    </row>
    <row r="237" spans="1:8" ht="31.5" customHeight="1" hidden="1">
      <c r="A237" s="69" t="s">
        <v>236</v>
      </c>
      <c r="B237" s="69"/>
      <c r="C237" s="69"/>
      <c r="D237" s="131" t="s">
        <v>18</v>
      </c>
      <c r="E237" s="138" t="s">
        <v>237</v>
      </c>
      <c r="F237" s="131"/>
      <c r="G237" s="217">
        <f>G238</f>
        <v>0</v>
      </c>
      <c r="H237" s="217">
        <f>H238</f>
        <v>0</v>
      </c>
    </row>
    <row r="238" spans="1:8" ht="31.5" customHeight="1" hidden="1">
      <c r="A238" s="69" t="s">
        <v>160</v>
      </c>
      <c r="B238" s="69"/>
      <c r="C238" s="69"/>
      <c r="D238" s="131" t="s">
        <v>18</v>
      </c>
      <c r="E238" s="138" t="s">
        <v>237</v>
      </c>
      <c r="F238" s="131" t="s">
        <v>359</v>
      </c>
      <c r="G238" s="217">
        <v>0</v>
      </c>
      <c r="H238" s="217">
        <v>0</v>
      </c>
    </row>
    <row r="239" spans="1:8" ht="17.25" customHeight="1" hidden="1">
      <c r="A239" s="2" t="s">
        <v>567</v>
      </c>
      <c r="B239" s="47" t="s">
        <v>29</v>
      </c>
      <c r="C239" s="101" t="s">
        <v>217</v>
      </c>
      <c r="D239" s="101" t="s">
        <v>217</v>
      </c>
      <c r="E239" s="100" t="s">
        <v>569</v>
      </c>
      <c r="F239" s="131"/>
      <c r="G239" s="217">
        <f>G240</f>
        <v>0</v>
      </c>
      <c r="H239" s="217">
        <f>H240</f>
        <v>0</v>
      </c>
    </row>
    <row r="240" spans="1:8" ht="15.75" hidden="1">
      <c r="A240" s="69" t="s">
        <v>238</v>
      </c>
      <c r="B240" s="47" t="s">
        <v>29</v>
      </c>
      <c r="C240" s="101" t="s">
        <v>217</v>
      </c>
      <c r="D240" s="101" t="s">
        <v>217</v>
      </c>
      <c r="E240" s="100" t="s">
        <v>571</v>
      </c>
      <c r="F240" s="131"/>
      <c r="G240" s="217">
        <f>G241</f>
        <v>0</v>
      </c>
      <c r="H240" s="217">
        <f>H241</f>
        <v>0</v>
      </c>
    </row>
    <row r="241" spans="1:8" ht="31.5" hidden="1">
      <c r="A241" s="133" t="s">
        <v>699</v>
      </c>
      <c r="B241" s="47" t="s">
        <v>29</v>
      </c>
      <c r="C241" s="101" t="s">
        <v>217</v>
      </c>
      <c r="D241" s="101" t="s">
        <v>217</v>
      </c>
      <c r="E241" s="100" t="s">
        <v>571</v>
      </c>
      <c r="F241" s="131" t="s">
        <v>700</v>
      </c>
      <c r="G241" s="217">
        <v>0</v>
      </c>
      <c r="H241" s="217">
        <v>0</v>
      </c>
    </row>
    <row r="242" spans="1:8" ht="66" customHeight="1" hidden="1">
      <c r="A242" s="69" t="s">
        <v>240</v>
      </c>
      <c r="B242" s="47" t="s">
        <v>29</v>
      </c>
      <c r="C242" s="101" t="s">
        <v>217</v>
      </c>
      <c r="D242" s="101" t="s">
        <v>217</v>
      </c>
      <c r="E242" s="100" t="s">
        <v>572</v>
      </c>
      <c r="F242" s="131"/>
      <c r="G242" s="217">
        <f>G244+G247+G249</f>
        <v>0</v>
      </c>
      <c r="H242" s="217">
        <f>H244+H247+H249</f>
        <v>0</v>
      </c>
    </row>
    <row r="243" spans="1:8" ht="36.75" customHeight="1" hidden="1">
      <c r="A243" s="2" t="s">
        <v>573</v>
      </c>
      <c r="B243" s="47" t="s">
        <v>29</v>
      </c>
      <c r="C243" s="101" t="s">
        <v>217</v>
      </c>
      <c r="D243" s="101" t="s">
        <v>217</v>
      </c>
      <c r="E243" s="100" t="s">
        <v>575</v>
      </c>
      <c r="F243" s="131"/>
      <c r="G243" s="217">
        <f>G244</f>
        <v>0</v>
      </c>
      <c r="H243" s="217">
        <f>H244</f>
        <v>0</v>
      </c>
    </row>
    <row r="244" spans="1:8" ht="31.5" hidden="1">
      <c r="A244" s="69" t="s">
        <v>242</v>
      </c>
      <c r="B244" s="47" t="s">
        <v>29</v>
      </c>
      <c r="C244" s="101" t="s">
        <v>217</v>
      </c>
      <c r="D244" s="101" t="s">
        <v>217</v>
      </c>
      <c r="E244" s="100" t="s">
        <v>576</v>
      </c>
      <c r="F244" s="131"/>
      <c r="G244" s="217">
        <f>G245</f>
        <v>0</v>
      </c>
      <c r="H244" s="217">
        <f>H245</f>
        <v>0</v>
      </c>
    </row>
    <row r="245" spans="1:8" ht="31.5" hidden="1">
      <c r="A245" s="133" t="s">
        <v>699</v>
      </c>
      <c r="B245" s="47" t="s">
        <v>29</v>
      </c>
      <c r="C245" s="101" t="s">
        <v>217</v>
      </c>
      <c r="D245" s="101" t="s">
        <v>217</v>
      </c>
      <c r="E245" s="100" t="s">
        <v>576</v>
      </c>
      <c r="F245" s="131" t="s">
        <v>700</v>
      </c>
      <c r="G245" s="217">
        <v>0</v>
      </c>
      <c r="H245" s="217">
        <v>0</v>
      </c>
    </row>
    <row r="246" spans="1:8" ht="31.5" hidden="1">
      <c r="A246" s="2" t="s">
        <v>574</v>
      </c>
      <c r="B246" s="47" t="s">
        <v>29</v>
      </c>
      <c r="C246" s="101" t="s">
        <v>217</v>
      </c>
      <c r="D246" s="101" t="s">
        <v>217</v>
      </c>
      <c r="E246" s="100" t="s">
        <v>577</v>
      </c>
      <c r="F246" s="131"/>
      <c r="G246" s="217">
        <f>G247</f>
        <v>0</v>
      </c>
      <c r="H246" s="217">
        <f>H247</f>
        <v>0</v>
      </c>
    </row>
    <row r="247" spans="1:8" ht="31.5" hidden="1">
      <c r="A247" s="69" t="s">
        <v>244</v>
      </c>
      <c r="B247" s="47" t="s">
        <v>29</v>
      </c>
      <c r="C247" s="101" t="s">
        <v>217</v>
      </c>
      <c r="D247" s="101" t="s">
        <v>217</v>
      </c>
      <c r="E247" s="100" t="s">
        <v>578</v>
      </c>
      <c r="F247" s="131"/>
      <c r="G247" s="217">
        <f>G248</f>
        <v>0</v>
      </c>
      <c r="H247" s="217">
        <f>H248</f>
        <v>0</v>
      </c>
    </row>
    <row r="248" spans="1:8" ht="31.5" hidden="1">
      <c r="A248" s="133" t="s">
        <v>699</v>
      </c>
      <c r="B248" s="47" t="s">
        <v>29</v>
      </c>
      <c r="C248" s="101" t="s">
        <v>217</v>
      </c>
      <c r="D248" s="101" t="s">
        <v>217</v>
      </c>
      <c r="E248" s="100" t="s">
        <v>578</v>
      </c>
      <c r="F248" s="131" t="s">
        <v>700</v>
      </c>
      <c r="G248" s="217">
        <v>0</v>
      </c>
      <c r="H248" s="217">
        <v>0</v>
      </c>
    </row>
    <row r="249" spans="1:8" ht="33" customHeight="1" hidden="1">
      <c r="A249" s="69" t="s">
        <v>246</v>
      </c>
      <c r="B249" s="69"/>
      <c r="C249" s="69"/>
      <c r="D249" s="131" t="s">
        <v>18</v>
      </c>
      <c r="E249" s="138" t="s">
        <v>247</v>
      </c>
      <c r="F249" s="131"/>
      <c r="G249" s="217">
        <f>G250</f>
        <v>0</v>
      </c>
      <c r="H249" s="217">
        <f>H250</f>
        <v>0</v>
      </c>
    </row>
    <row r="250" spans="1:8" ht="31.5" customHeight="1" hidden="1">
      <c r="A250" s="69" t="s">
        <v>160</v>
      </c>
      <c r="B250" s="69"/>
      <c r="C250" s="69"/>
      <c r="D250" s="131" t="s">
        <v>18</v>
      </c>
      <c r="E250" s="138" t="s">
        <v>247</v>
      </c>
      <c r="F250" s="131" t="s">
        <v>359</v>
      </c>
      <c r="G250" s="217">
        <v>0</v>
      </c>
      <c r="H250" s="217">
        <v>0</v>
      </c>
    </row>
    <row r="251" spans="1:8" ht="15.75">
      <c r="A251" s="129" t="s">
        <v>381</v>
      </c>
      <c r="B251" s="44" t="s">
        <v>29</v>
      </c>
      <c r="C251" s="97" t="s">
        <v>262</v>
      </c>
      <c r="D251" s="97" t="s">
        <v>690</v>
      </c>
      <c r="E251" s="130"/>
      <c r="F251" s="130"/>
      <c r="G251" s="227">
        <f>G252</f>
        <v>38536.700000000004</v>
      </c>
      <c r="H251" s="227">
        <f>H252</f>
        <v>29303.100000000002</v>
      </c>
    </row>
    <row r="252" spans="1:8" ht="15.75">
      <c r="A252" s="69" t="s">
        <v>7</v>
      </c>
      <c r="B252" s="47" t="s">
        <v>29</v>
      </c>
      <c r="C252" s="101" t="s">
        <v>262</v>
      </c>
      <c r="D252" s="101" t="s">
        <v>149</v>
      </c>
      <c r="E252" s="131"/>
      <c r="F252" s="131"/>
      <c r="G252" s="156">
        <f>G253</f>
        <v>38536.700000000004</v>
      </c>
      <c r="H252" s="156">
        <f>H253</f>
        <v>29303.100000000002</v>
      </c>
    </row>
    <row r="253" spans="1:8" ht="33" customHeight="1">
      <c r="A253" s="69" t="s">
        <v>423</v>
      </c>
      <c r="B253" s="47" t="s">
        <v>29</v>
      </c>
      <c r="C253" s="101" t="s">
        <v>262</v>
      </c>
      <c r="D253" s="101" t="s">
        <v>149</v>
      </c>
      <c r="E253" s="107" t="s">
        <v>583</v>
      </c>
      <c r="F253" s="131"/>
      <c r="G253" s="156">
        <f>G254+G275+G286+G297</f>
        <v>38536.700000000004</v>
      </c>
      <c r="H253" s="156">
        <f>H254+H275+H286+H297</f>
        <v>29303.100000000002</v>
      </c>
    </row>
    <row r="254" spans="1:8" ht="15.75">
      <c r="A254" s="69" t="s">
        <v>260</v>
      </c>
      <c r="B254" s="47" t="s">
        <v>29</v>
      </c>
      <c r="C254" s="101" t="s">
        <v>262</v>
      </c>
      <c r="D254" s="101" t="s">
        <v>149</v>
      </c>
      <c r="E254" s="107" t="s">
        <v>584</v>
      </c>
      <c r="F254" s="131"/>
      <c r="G254" s="156">
        <f>G256+G260+G264+G267+G271+G273</f>
        <v>34912.9</v>
      </c>
      <c r="H254" s="156">
        <f>H256+H260+H264+H267+H271+H273</f>
        <v>25508</v>
      </c>
    </row>
    <row r="255" spans="1:8" ht="31.5">
      <c r="A255" s="2" t="s">
        <v>588</v>
      </c>
      <c r="B255" s="47" t="s">
        <v>29</v>
      </c>
      <c r="C255" s="101" t="s">
        <v>262</v>
      </c>
      <c r="D255" s="101" t="s">
        <v>149</v>
      </c>
      <c r="E255" s="107" t="s">
        <v>585</v>
      </c>
      <c r="F255" s="131"/>
      <c r="G255" s="156">
        <f>G256</f>
        <v>23003.8</v>
      </c>
      <c r="H255" s="156">
        <f>H256</f>
        <v>24024</v>
      </c>
    </row>
    <row r="256" spans="1:8" ht="31.5">
      <c r="A256" s="69" t="s">
        <v>263</v>
      </c>
      <c r="B256" s="47" t="s">
        <v>29</v>
      </c>
      <c r="C256" s="101" t="s">
        <v>262</v>
      </c>
      <c r="D256" s="101" t="s">
        <v>149</v>
      </c>
      <c r="E256" s="100" t="s">
        <v>586</v>
      </c>
      <c r="F256" s="131"/>
      <c r="G256" s="156">
        <f>G257+G258</f>
        <v>23003.8</v>
      </c>
      <c r="H256" s="156">
        <f>H257+H258</f>
        <v>24024</v>
      </c>
    </row>
    <row r="257" spans="1:8" ht="63">
      <c r="A257" s="230" t="s">
        <v>851</v>
      </c>
      <c r="B257" s="47" t="s">
        <v>29</v>
      </c>
      <c r="C257" s="101" t="s">
        <v>262</v>
      </c>
      <c r="D257" s="101" t="s">
        <v>149</v>
      </c>
      <c r="E257" s="100" t="s">
        <v>586</v>
      </c>
      <c r="F257" s="131" t="s">
        <v>852</v>
      </c>
      <c r="G257" s="56">
        <v>17003.8</v>
      </c>
      <c r="H257" s="56">
        <v>18024</v>
      </c>
    </row>
    <row r="258" spans="1:8" ht="31.5">
      <c r="A258" s="133" t="s">
        <v>850</v>
      </c>
      <c r="B258" s="47" t="s">
        <v>29</v>
      </c>
      <c r="C258" s="101" t="s">
        <v>262</v>
      </c>
      <c r="D258" s="101" t="s">
        <v>149</v>
      </c>
      <c r="E258" s="100" t="s">
        <v>586</v>
      </c>
      <c r="F258" s="131" t="s">
        <v>853</v>
      </c>
      <c r="G258" s="156">
        <v>6000</v>
      </c>
      <c r="H258" s="156">
        <v>6000</v>
      </c>
    </row>
    <row r="259" spans="1:8" ht="31.5">
      <c r="A259" s="2" t="s">
        <v>681</v>
      </c>
      <c r="B259" s="47" t="s">
        <v>29</v>
      </c>
      <c r="C259" s="101" t="s">
        <v>262</v>
      </c>
      <c r="D259" s="101" t="s">
        <v>149</v>
      </c>
      <c r="E259" s="107" t="s">
        <v>682</v>
      </c>
      <c r="F259" s="131"/>
      <c r="G259" s="156">
        <f>G260</f>
        <v>964</v>
      </c>
      <c r="H259" s="156">
        <f>H260</f>
        <v>984</v>
      </c>
    </row>
    <row r="260" spans="1:8" ht="47.25">
      <c r="A260" s="69" t="s">
        <v>265</v>
      </c>
      <c r="B260" s="47" t="s">
        <v>29</v>
      </c>
      <c r="C260" s="101" t="s">
        <v>262</v>
      </c>
      <c r="D260" s="101" t="s">
        <v>149</v>
      </c>
      <c r="E260" s="107" t="s">
        <v>683</v>
      </c>
      <c r="F260" s="131"/>
      <c r="G260" s="156">
        <f>G261+G262</f>
        <v>964</v>
      </c>
      <c r="H260" s="156">
        <f>H261+H262</f>
        <v>984</v>
      </c>
    </row>
    <row r="261" spans="1:8" ht="69" customHeight="1">
      <c r="A261" s="230" t="s">
        <v>851</v>
      </c>
      <c r="B261" s="47" t="s">
        <v>29</v>
      </c>
      <c r="C261" s="101" t="s">
        <v>262</v>
      </c>
      <c r="D261" s="101" t="s">
        <v>149</v>
      </c>
      <c r="E261" s="107" t="s">
        <v>683</v>
      </c>
      <c r="F261" s="131" t="s">
        <v>852</v>
      </c>
      <c r="G261" s="156">
        <v>11</v>
      </c>
      <c r="H261" s="156">
        <v>12</v>
      </c>
    </row>
    <row r="262" spans="1:8" ht="31.5">
      <c r="A262" s="133" t="s">
        <v>850</v>
      </c>
      <c r="B262" s="47" t="s">
        <v>29</v>
      </c>
      <c r="C262" s="101" t="s">
        <v>262</v>
      </c>
      <c r="D262" s="101" t="s">
        <v>149</v>
      </c>
      <c r="E262" s="107" t="s">
        <v>683</v>
      </c>
      <c r="F262" s="131" t="s">
        <v>853</v>
      </c>
      <c r="G262" s="156">
        <v>953</v>
      </c>
      <c r="H262" s="156">
        <v>972</v>
      </c>
    </row>
    <row r="263" spans="1:8" ht="15.75">
      <c r="A263" s="2" t="s">
        <v>587</v>
      </c>
      <c r="B263" s="47"/>
      <c r="C263" s="101"/>
      <c r="D263" s="101"/>
      <c r="E263" s="107" t="s">
        <v>590</v>
      </c>
      <c r="F263" s="131"/>
      <c r="G263" s="156">
        <f>G264</f>
        <v>500</v>
      </c>
      <c r="H263" s="156">
        <f>H264</f>
        <v>500</v>
      </c>
    </row>
    <row r="264" spans="1:8" ht="18.75" customHeight="1">
      <c r="A264" s="69" t="s">
        <v>724</v>
      </c>
      <c r="B264" s="47" t="s">
        <v>29</v>
      </c>
      <c r="C264" s="101" t="s">
        <v>262</v>
      </c>
      <c r="D264" s="101" t="s">
        <v>149</v>
      </c>
      <c r="E264" s="78" t="s">
        <v>591</v>
      </c>
      <c r="F264" s="131"/>
      <c r="G264" s="156">
        <f>G265</f>
        <v>500</v>
      </c>
      <c r="H264" s="156">
        <f>H265</f>
        <v>500</v>
      </c>
    </row>
    <row r="265" spans="1:8" ht="31.5">
      <c r="A265" s="133" t="s">
        <v>850</v>
      </c>
      <c r="B265" s="47" t="s">
        <v>29</v>
      </c>
      <c r="C265" s="101" t="s">
        <v>262</v>
      </c>
      <c r="D265" s="101" t="s">
        <v>149</v>
      </c>
      <c r="E265" s="78" t="s">
        <v>591</v>
      </c>
      <c r="F265" s="131" t="s">
        <v>853</v>
      </c>
      <c r="G265" s="156">
        <v>500</v>
      </c>
      <c r="H265" s="156">
        <v>500</v>
      </c>
    </row>
    <row r="266" spans="1:8" ht="15.75" hidden="1">
      <c r="A266" s="2" t="s">
        <v>592</v>
      </c>
      <c r="B266" s="47" t="s">
        <v>29</v>
      </c>
      <c r="C266" s="101" t="s">
        <v>262</v>
      </c>
      <c r="D266" s="101" t="s">
        <v>149</v>
      </c>
      <c r="E266" s="107" t="s">
        <v>684</v>
      </c>
      <c r="F266" s="131"/>
      <c r="G266" s="217"/>
      <c r="H266" s="217"/>
    </row>
    <row r="267" spans="1:8" ht="15.75" hidden="1">
      <c r="A267" s="69" t="s">
        <v>723</v>
      </c>
      <c r="B267" s="47" t="s">
        <v>29</v>
      </c>
      <c r="C267" s="101" t="s">
        <v>262</v>
      </c>
      <c r="D267" s="101" t="s">
        <v>149</v>
      </c>
      <c r="E267" s="78" t="s">
        <v>593</v>
      </c>
      <c r="F267" s="131"/>
      <c r="G267" s="217">
        <f>G268+G269</f>
        <v>0</v>
      </c>
      <c r="H267" s="217">
        <f>H268+H269</f>
        <v>0</v>
      </c>
    </row>
    <row r="268" spans="1:8" ht="31.5" hidden="1">
      <c r="A268" s="133" t="s">
        <v>850</v>
      </c>
      <c r="B268" s="47" t="s">
        <v>29</v>
      </c>
      <c r="C268" s="101" t="s">
        <v>262</v>
      </c>
      <c r="D268" s="101" t="s">
        <v>149</v>
      </c>
      <c r="E268" s="78" t="s">
        <v>593</v>
      </c>
      <c r="F268" s="131" t="s">
        <v>853</v>
      </c>
      <c r="G268" s="217">
        <v>0</v>
      </c>
      <c r="H268" s="217">
        <v>0</v>
      </c>
    </row>
    <row r="269" spans="1:8" ht="15.75" hidden="1">
      <c r="A269" s="230" t="s">
        <v>858</v>
      </c>
      <c r="B269" s="47" t="s">
        <v>29</v>
      </c>
      <c r="C269" s="101" t="s">
        <v>262</v>
      </c>
      <c r="D269" s="101" t="s">
        <v>149</v>
      </c>
      <c r="E269" s="78" t="s">
        <v>593</v>
      </c>
      <c r="F269" s="131" t="s">
        <v>855</v>
      </c>
      <c r="G269" s="217">
        <v>0</v>
      </c>
      <c r="H269" s="217">
        <v>0</v>
      </c>
    </row>
    <row r="270" spans="1:8" ht="15.75">
      <c r="A270" s="2" t="s">
        <v>685</v>
      </c>
      <c r="B270" s="47" t="s">
        <v>29</v>
      </c>
      <c r="C270" s="101" t="s">
        <v>262</v>
      </c>
      <c r="D270" s="101" t="s">
        <v>149</v>
      </c>
      <c r="E270" s="107" t="s">
        <v>594</v>
      </c>
      <c r="F270" s="131"/>
      <c r="G270" s="156">
        <f>G271</f>
        <v>2611.3</v>
      </c>
      <c r="H270" s="156">
        <f>H271</f>
        <v>0</v>
      </c>
    </row>
    <row r="271" spans="1:8" ht="35.25" customHeight="1">
      <c r="A271" s="58" t="s">
        <v>865</v>
      </c>
      <c r="B271" s="47" t="s">
        <v>29</v>
      </c>
      <c r="C271" s="101" t="s">
        <v>262</v>
      </c>
      <c r="D271" s="101" t="s">
        <v>149</v>
      </c>
      <c r="E271" s="78" t="s">
        <v>864</v>
      </c>
      <c r="F271" s="131"/>
      <c r="G271" s="156">
        <f>G272</f>
        <v>2611.3</v>
      </c>
      <c r="H271" s="156">
        <f>H272</f>
        <v>0</v>
      </c>
    </row>
    <row r="272" spans="1:8" ht="31.5">
      <c r="A272" s="133" t="s">
        <v>850</v>
      </c>
      <c r="B272" s="47" t="s">
        <v>29</v>
      </c>
      <c r="C272" s="101" t="s">
        <v>262</v>
      </c>
      <c r="D272" s="101" t="s">
        <v>149</v>
      </c>
      <c r="E272" s="78" t="s">
        <v>864</v>
      </c>
      <c r="F272" s="131" t="s">
        <v>853</v>
      </c>
      <c r="G272" s="156">
        <v>2611.3</v>
      </c>
      <c r="H272" s="156">
        <v>0</v>
      </c>
    </row>
    <row r="273" spans="1:8" ht="31.5" customHeight="1">
      <c r="A273" s="133" t="s">
        <v>708</v>
      </c>
      <c r="B273" s="47" t="s">
        <v>29</v>
      </c>
      <c r="C273" s="101" t="s">
        <v>262</v>
      </c>
      <c r="D273" s="101" t="s">
        <v>149</v>
      </c>
      <c r="E273" s="78" t="s">
        <v>709</v>
      </c>
      <c r="F273" s="131"/>
      <c r="G273" s="156">
        <f>G274</f>
        <v>7833.8</v>
      </c>
      <c r="H273" s="156">
        <f>H274</f>
        <v>0</v>
      </c>
    </row>
    <row r="274" spans="1:8" ht="31.5" customHeight="1">
      <c r="A274" s="69" t="s">
        <v>178</v>
      </c>
      <c r="B274" s="47" t="s">
        <v>29</v>
      </c>
      <c r="C274" s="101" t="s">
        <v>262</v>
      </c>
      <c r="D274" s="101" t="s">
        <v>149</v>
      </c>
      <c r="E274" s="78" t="s">
        <v>709</v>
      </c>
      <c r="F274" s="131" t="s">
        <v>853</v>
      </c>
      <c r="G274" s="156">
        <v>7833.8</v>
      </c>
      <c r="H274" s="156">
        <v>0</v>
      </c>
    </row>
    <row r="275" spans="1:8" ht="48" customHeight="1">
      <c r="A275" s="69" t="s">
        <v>275</v>
      </c>
      <c r="B275" s="47" t="s">
        <v>29</v>
      </c>
      <c r="C275" s="101" t="s">
        <v>262</v>
      </c>
      <c r="D275" s="101" t="s">
        <v>149</v>
      </c>
      <c r="E275" s="131" t="s">
        <v>596</v>
      </c>
      <c r="F275" s="131"/>
      <c r="G275" s="156">
        <f>G277+G281+G284</f>
        <v>232.9</v>
      </c>
      <c r="H275" s="156">
        <f>H277+H281+H284</f>
        <v>242.7</v>
      </c>
    </row>
    <row r="276" spans="1:8" ht="35.25" customHeight="1">
      <c r="A276" s="2" t="s">
        <v>597</v>
      </c>
      <c r="B276" s="47" t="s">
        <v>29</v>
      </c>
      <c r="C276" s="101" t="s">
        <v>262</v>
      </c>
      <c r="D276" s="101" t="s">
        <v>149</v>
      </c>
      <c r="E276" s="100" t="s">
        <v>598</v>
      </c>
      <c r="F276" s="131"/>
      <c r="G276" s="156">
        <f>G277</f>
        <v>38</v>
      </c>
      <c r="H276" s="156">
        <f>H277</f>
        <v>42.6</v>
      </c>
    </row>
    <row r="277" spans="1:8" ht="18" customHeight="1">
      <c r="A277" s="135" t="s">
        <v>277</v>
      </c>
      <c r="B277" s="47" t="s">
        <v>29</v>
      </c>
      <c r="C277" s="101" t="s">
        <v>262</v>
      </c>
      <c r="D277" s="101" t="s">
        <v>149</v>
      </c>
      <c r="E277" s="100" t="s">
        <v>599</v>
      </c>
      <c r="F277" s="131"/>
      <c r="G277" s="156">
        <f>G278+G279</f>
        <v>38</v>
      </c>
      <c r="H277" s="156">
        <f>H278+H279</f>
        <v>42.6</v>
      </c>
    </row>
    <row r="278" spans="1:8" ht="66" customHeight="1">
      <c r="A278" s="230" t="s">
        <v>851</v>
      </c>
      <c r="B278" s="47" t="s">
        <v>29</v>
      </c>
      <c r="C278" s="101" t="s">
        <v>262</v>
      </c>
      <c r="D278" s="101" t="s">
        <v>149</v>
      </c>
      <c r="E278" s="100" t="s">
        <v>599</v>
      </c>
      <c r="F278" s="131" t="s">
        <v>852</v>
      </c>
      <c r="G278" s="156">
        <v>5</v>
      </c>
      <c r="H278" s="156">
        <v>5</v>
      </c>
    </row>
    <row r="279" spans="1:8" ht="31.5">
      <c r="A279" s="133" t="s">
        <v>850</v>
      </c>
      <c r="B279" s="47" t="s">
        <v>29</v>
      </c>
      <c r="C279" s="101" t="s">
        <v>262</v>
      </c>
      <c r="D279" s="101" t="s">
        <v>149</v>
      </c>
      <c r="E279" s="100" t="s">
        <v>599</v>
      </c>
      <c r="F279" s="131" t="s">
        <v>853</v>
      </c>
      <c r="G279" s="156">
        <v>33</v>
      </c>
      <c r="H279" s="156">
        <v>37.6</v>
      </c>
    </row>
    <row r="280" spans="1:8" ht="31.5">
      <c r="A280" s="2" t="s">
        <v>600</v>
      </c>
      <c r="B280" s="47" t="s">
        <v>29</v>
      </c>
      <c r="C280" s="101" t="s">
        <v>262</v>
      </c>
      <c r="D280" s="101" t="s">
        <v>149</v>
      </c>
      <c r="E280" s="100" t="s">
        <v>601</v>
      </c>
      <c r="F280" s="131"/>
      <c r="G280" s="156">
        <f>G281</f>
        <v>99</v>
      </c>
      <c r="H280" s="156">
        <f>H281</f>
        <v>100</v>
      </c>
    </row>
    <row r="281" spans="1:8" ht="15.75" customHeight="1">
      <c r="A281" s="135" t="s">
        <v>279</v>
      </c>
      <c r="B281" s="47" t="s">
        <v>29</v>
      </c>
      <c r="C281" s="101" t="s">
        <v>262</v>
      </c>
      <c r="D281" s="101" t="s">
        <v>149</v>
      </c>
      <c r="E281" s="100" t="s">
        <v>602</v>
      </c>
      <c r="F281" s="131"/>
      <c r="G281" s="156">
        <f>G282</f>
        <v>99</v>
      </c>
      <c r="H281" s="156">
        <f>H282</f>
        <v>100</v>
      </c>
    </row>
    <row r="282" spans="1:8" ht="31.5">
      <c r="A282" s="133" t="s">
        <v>850</v>
      </c>
      <c r="B282" s="47" t="s">
        <v>29</v>
      </c>
      <c r="C282" s="101" t="s">
        <v>262</v>
      </c>
      <c r="D282" s="101" t="s">
        <v>149</v>
      </c>
      <c r="E282" s="100" t="s">
        <v>602</v>
      </c>
      <c r="F282" s="131" t="s">
        <v>853</v>
      </c>
      <c r="G282" s="156">
        <v>99</v>
      </c>
      <c r="H282" s="156">
        <v>100</v>
      </c>
    </row>
    <row r="283" spans="1:8" ht="15.75">
      <c r="A283" s="2" t="s">
        <v>592</v>
      </c>
      <c r="B283" s="47" t="s">
        <v>29</v>
      </c>
      <c r="C283" s="101" t="s">
        <v>262</v>
      </c>
      <c r="D283" s="101" t="s">
        <v>149</v>
      </c>
      <c r="E283" s="100" t="s">
        <v>603</v>
      </c>
      <c r="F283" s="131"/>
      <c r="G283" s="156">
        <f>G284</f>
        <v>95.9</v>
      </c>
      <c r="H283" s="156">
        <f>H284</f>
        <v>100.1</v>
      </c>
    </row>
    <row r="284" spans="1:8" ht="15.75">
      <c r="A284" s="143" t="s">
        <v>189</v>
      </c>
      <c r="B284" s="47" t="s">
        <v>29</v>
      </c>
      <c r="C284" s="101" t="s">
        <v>262</v>
      </c>
      <c r="D284" s="101" t="s">
        <v>149</v>
      </c>
      <c r="E284" s="100" t="s">
        <v>604</v>
      </c>
      <c r="F284" s="131"/>
      <c r="G284" s="156">
        <f>G285</f>
        <v>95.9</v>
      </c>
      <c r="H284" s="156">
        <f>H285</f>
        <v>100.1</v>
      </c>
    </row>
    <row r="285" spans="1:8" ht="31.5">
      <c r="A285" s="133" t="s">
        <v>850</v>
      </c>
      <c r="B285" s="47" t="s">
        <v>29</v>
      </c>
      <c r="C285" s="101" t="s">
        <v>262</v>
      </c>
      <c r="D285" s="101" t="s">
        <v>149</v>
      </c>
      <c r="E285" s="100" t="s">
        <v>604</v>
      </c>
      <c r="F285" s="131" t="s">
        <v>853</v>
      </c>
      <c r="G285" s="156">
        <v>95.9</v>
      </c>
      <c r="H285" s="156">
        <v>100.1</v>
      </c>
    </row>
    <row r="286" spans="1:8" ht="50.25" customHeight="1">
      <c r="A286" s="69" t="s">
        <v>282</v>
      </c>
      <c r="B286" s="47" t="s">
        <v>29</v>
      </c>
      <c r="C286" s="101" t="s">
        <v>262</v>
      </c>
      <c r="D286" s="101" t="s">
        <v>149</v>
      </c>
      <c r="E286" s="100" t="s">
        <v>607</v>
      </c>
      <c r="F286" s="131"/>
      <c r="G286" s="156">
        <f>G288+G292+G295</f>
        <v>355.9</v>
      </c>
      <c r="H286" s="156">
        <f>H288+H292+H295</f>
        <v>382.4</v>
      </c>
    </row>
    <row r="287" spans="1:8" ht="20.25" customHeight="1">
      <c r="A287" s="2" t="s">
        <v>606</v>
      </c>
      <c r="B287" s="47" t="s">
        <v>29</v>
      </c>
      <c r="C287" s="101" t="s">
        <v>262</v>
      </c>
      <c r="D287" s="101" t="s">
        <v>149</v>
      </c>
      <c r="E287" s="100" t="s">
        <v>608</v>
      </c>
      <c r="F287" s="131"/>
      <c r="G287" s="156">
        <f>G288</f>
        <v>148.2</v>
      </c>
      <c r="H287" s="156">
        <f>H288</f>
        <v>169</v>
      </c>
    </row>
    <row r="288" spans="1:8" ht="15.75">
      <c r="A288" s="143" t="s">
        <v>284</v>
      </c>
      <c r="B288" s="47" t="s">
        <v>29</v>
      </c>
      <c r="C288" s="101" t="s">
        <v>262</v>
      </c>
      <c r="D288" s="101" t="s">
        <v>149</v>
      </c>
      <c r="E288" s="100" t="s">
        <v>609</v>
      </c>
      <c r="F288" s="131"/>
      <c r="G288" s="156">
        <f>G289+G290</f>
        <v>148.2</v>
      </c>
      <c r="H288" s="156">
        <f>H289+H290</f>
        <v>169</v>
      </c>
    </row>
    <row r="289" spans="1:8" ht="63.75" customHeight="1">
      <c r="A289" s="230" t="s">
        <v>851</v>
      </c>
      <c r="B289" s="47" t="s">
        <v>29</v>
      </c>
      <c r="C289" s="101" t="s">
        <v>262</v>
      </c>
      <c r="D289" s="101" t="s">
        <v>149</v>
      </c>
      <c r="E289" s="100" t="s">
        <v>609</v>
      </c>
      <c r="F289" s="131" t="s">
        <v>852</v>
      </c>
      <c r="G289" s="156">
        <v>12</v>
      </c>
      <c r="H289" s="156">
        <v>14</v>
      </c>
    </row>
    <row r="290" spans="1:8" ht="31.5">
      <c r="A290" s="133" t="s">
        <v>850</v>
      </c>
      <c r="B290" s="47" t="s">
        <v>29</v>
      </c>
      <c r="C290" s="101" t="s">
        <v>262</v>
      </c>
      <c r="D290" s="101" t="s">
        <v>149</v>
      </c>
      <c r="E290" s="100" t="s">
        <v>609</v>
      </c>
      <c r="F290" s="131" t="s">
        <v>853</v>
      </c>
      <c r="G290" s="156">
        <v>136.2</v>
      </c>
      <c r="H290" s="156">
        <v>155</v>
      </c>
    </row>
    <row r="291" spans="1:8" ht="31.5">
      <c r="A291" s="2" t="s">
        <v>605</v>
      </c>
      <c r="B291" s="47" t="s">
        <v>29</v>
      </c>
      <c r="C291" s="101" t="s">
        <v>262</v>
      </c>
      <c r="D291" s="101" t="s">
        <v>149</v>
      </c>
      <c r="E291" s="100" t="s">
        <v>610</v>
      </c>
      <c r="F291" s="131"/>
      <c r="G291" s="156">
        <f>G292</f>
        <v>81.8</v>
      </c>
      <c r="H291" s="156">
        <f>H292</f>
        <v>97</v>
      </c>
    </row>
    <row r="292" spans="1:8" ht="15.75">
      <c r="A292" s="143" t="s">
        <v>286</v>
      </c>
      <c r="B292" s="47" t="s">
        <v>29</v>
      </c>
      <c r="C292" s="101" t="s">
        <v>262</v>
      </c>
      <c r="D292" s="101" t="s">
        <v>149</v>
      </c>
      <c r="E292" s="100" t="s">
        <v>611</v>
      </c>
      <c r="F292" s="131"/>
      <c r="G292" s="156">
        <f>G293</f>
        <v>81.8</v>
      </c>
      <c r="H292" s="156">
        <f>H293</f>
        <v>97</v>
      </c>
    </row>
    <row r="293" spans="1:8" ht="31.5">
      <c r="A293" s="133" t="s">
        <v>850</v>
      </c>
      <c r="B293" s="47" t="s">
        <v>29</v>
      </c>
      <c r="C293" s="101" t="s">
        <v>262</v>
      </c>
      <c r="D293" s="101" t="s">
        <v>149</v>
      </c>
      <c r="E293" s="100" t="s">
        <v>611</v>
      </c>
      <c r="F293" s="131" t="s">
        <v>853</v>
      </c>
      <c r="G293" s="156">
        <v>81.8</v>
      </c>
      <c r="H293" s="156">
        <v>97</v>
      </c>
    </row>
    <row r="294" spans="1:8" ht="15.75">
      <c r="A294" s="2" t="s">
        <v>592</v>
      </c>
      <c r="B294" s="47" t="s">
        <v>29</v>
      </c>
      <c r="C294" s="101" t="s">
        <v>262</v>
      </c>
      <c r="D294" s="101" t="s">
        <v>149</v>
      </c>
      <c r="E294" s="100" t="s">
        <v>612</v>
      </c>
      <c r="F294" s="131"/>
      <c r="G294" s="156">
        <f>G295</f>
        <v>125.9</v>
      </c>
      <c r="H294" s="156">
        <f>H295</f>
        <v>116.4</v>
      </c>
    </row>
    <row r="295" spans="1:8" ht="31.5">
      <c r="A295" s="135" t="s">
        <v>895</v>
      </c>
      <c r="B295" s="47" t="s">
        <v>29</v>
      </c>
      <c r="C295" s="101" t="s">
        <v>262</v>
      </c>
      <c r="D295" s="101" t="s">
        <v>149</v>
      </c>
      <c r="E295" s="100" t="s">
        <v>613</v>
      </c>
      <c r="F295" s="131"/>
      <c r="G295" s="156">
        <f>G296</f>
        <v>125.9</v>
      </c>
      <c r="H295" s="156">
        <f>H296</f>
        <v>116.4</v>
      </c>
    </row>
    <row r="296" spans="1:8" ht="31.5">
      <c r="A296" s="133" t="s">
        <v>850</v>
      </c>
      <c r="B296" s="47" t="s">
        <v>29</v>
      </c>
      <c r="C296" s="101" t="s">
        <v>262</v>
      </c>
      <c r="D296" s="101" t="s">
        <v>149</v>
      </c>
      <c r="E296" s="100" t="s">
        <v>613</v>
      </c>
      <c r="F296" s="131" t="s">
        <v>853</v>
      </c>
      <c r="G296" s="156">
        <v>125.9</v>
      </c>
      <c r="H296" s="156">
        <v>116.4</v>
      </c>
    </row>
    <row r="297" spans="1:8" ht="47.25">
      <c r="A297" s="53" t="s">
        <v>742</v>
      </c>
      <c r="B297" s="59" t="s">
        <v>29</v>
      </c>
      <c r="C297" s="195" t="s">
        <v>262</v>
      </c>
      <c r="D297" s="195" t="s">
        <v>149</v>
      </c>
      <c r="E297" s="119" t="s">
        <v>743</v>
      </c>
      <c r="F297" s="131"/>
      <c r="G297" s="232">
        <f>G298+G301+G304</f>
        <v>3035</v>
      </c>
      <c r="H297" s="232">
        <f>H298+H301+H304</f>
        <v>3170</v>
      </c>
    </row>
    <row r="298" spans="1:8" ht="31.5">
      <c r="A298" s="2" t="s">
        <v>762</v>
      </c>
      <c r="B298" s="47" t="s">
        <v>29</v>
      </c>
      <c r="C298" s="101" t="s">
        <v>262</v>
      </c>
      <c r="D298" s="101" t="s">
        <v>149</v>
      </c>
      <c r="E298" s="100" t="s">
        <v>767</v>
      </c>
      <c r="F298" s="131"/>
      <c r="G298" s="156">
        <f>G299</f>
        <v>2800</v>
      </c>
      <c r="H298" s="156">
        <f>H299</f>
        <v>2900</v>
      </c>
    </row>
    <row r="299" spans="1:8" ht="15.75">
      <c r="A299" s="2" t="s">
        <v>763</v>
      </c>
      <c r="B299" s="47" t="s">
        <v>29</v>
      </c>
      <c r="C299" s="101" t="s">
        <v>262</v>
      </c>
      <c r="D299" s="101" t="s">
        <v>149</v>
      </c>
      <c r="E299" s="100" t="s">
        <v>764</v>
      </c>
      <c r="F299" s="131"/>
      <c r="G299" s="156">
        <f>G300</f>
        <v>2800</v>
      </c>
      <c r="H299" s="156">
        <f>H300</f>
        <v>2900</v>
      </c>
    </row>
    <row r="300" spans="1:8" ht="31.5">
      <c r="A300" s="133" t="s">
        <v>850</v>
      </c>
      <c r="B300" s="47" t="s">
        <v>29</v>
      </c>
      <c r="C300" s="101" t="s">
        <v>262</v>
      </c>
      <c r="D300" s="101" t="s">
        <v>149</v>
      </c>
      <c r="E300" s="100" t="s">
        <v>764</v>
      </c>
      <c r="F300" s="131" t="s">
        <v>853</v>
      </c>
      <c r="G300" s="156">
        <v>2800</v>
      </c>
      <c r="H300" s="156">
        <v>2900</v>
      </c>
    </row>
    <row r="301" spans="1:8" ht="31.5">
      <c r="A301" s="2" t="s">
        <v>765</v>
      </c>
      <c r="B301" s="47" t="s">
        <v>29</v>
      </c>
      <c r="C301" s="101" t="s">
        <v>262</v>
      </c>
      <c r="D301" s="101" t="s">
        <v>149</v>
      </c>
      <c r="E301" s="100" t="s">
        <v>768</v>
      </c>
      <c r="F301" s="131"/>
      <c r="G301" s="156">
        <f>G302</f>
        <v>100</v>
      </c>
      <c r="H301" s="156">
        <f>H302</f>
        <v>120</v>
      </c>
    </row>
    <row r="302" spans="1:8" ht="15.75">
      <c r="A302" s="2" t="s">
        <v>766</v>
      </c>
      <c r="B302" s="47" t="s">
        <v>29</v>
      </c>
      <c r="C302" s="101" t="s">
        <v>262</v>
      </c>
      <c r="D302" s="101" t="s">
        <v>149</v>
      </c>
      <c r="E302" s="100" t="s">
        <v>769</v>
      </c>
      <c r="F302" s="131"/>
      <c r="G302" s="156">
        <f>G303</f>
        <v>100</v>
      </c>
      <c r="H302" s="156">
        <f>H303</f>
        <v>120</v>
      </c>
    </row>
    <row r="303" spans="1:8" ht="31.5">
      <c r="A303" s="133" t="s">
        <v>850</v>
      </c>
      <c r="B303" s="47" t="s">
        <v>29</v>
      </c>
      <c r="C303" s="101" t="s">
        <v>262</v>
      </c>
      <c r="D303" s="101" t="s">
        <v>149</v>
      </c>
      <c r="E303" s="100" t="s">
        <v>769</v>
      </c>
      <c r="F303" s="131" t="s">
        <v>853</v>
      </c>
      <c r="G303" s="156">
        <v>100</v>
      </c>
      <c r="H303" s="156">
        <v>120</v>
      </c>
    </row>
    <row r="304" spans="1:8" ht="31.5">
      <c r="A304" s="2" t="s">
        <v>773</v>
      </c>
      <c r="B304" s="47" t="s">
        <v>29</v>
      </c>
      <c r="C304" s="101" t="s">
        <v>262</v>
      </c>
      <c r="D304" s="101" t="s">
        <v>149</v>
      </c>
      <c r="E304" s="100" t="s">
        <v>770</v>
      </c>
      <c r="F304" s="131"/>
      <c r="G304" s="156">
        <f>G305</f>
        <v>135</v>
      </c>
      <c r="H304" s="156">
        <f>H305</f>
        <v>150</v>
      </c>
    </row>
    <row r="305" spans="1:8" ht="15.75">
      <c r="A305" s="2" t="s">
        <v>772</v>
      </c>
      <c r="B305" s="47" t="s">
        <v>29</v>
      </c>
      <c r="C305" s="101" t="s">
        <v>262</v>
      </c>
      <c r="D305" s="101" t="s">
        <v>149</v>
      </c>
      <c r="E305" s="100" t="s">
        <v>771</v>
      </c>
      <c r="F305" s="131"/>
      <c r="G305" s="156">
        <f>G306</f>
        <v>135</v>
      </c>
      <c r="H305" s="156">
        <f>H306</f>
        <v>150</v>
      </c>
    </row>
    <row r="306" spans="1:8" ht="31.5">
      <c r="A306" s="133" t="s">
        <v>850</v>
      </c>
      <c r="B306" s="47" t="s">
        <v>29</v>
      </c>
      <c r="C306" s="101" t="s">
        <v>262</v>
      </c>
      <c r="D306" s="101" t="s">
        <v>149</v>
      </c>
      <c r="E306" s="100" t="s">
        <v>771</v>
      </c>
      <c r="F306" s="131" t="s">
        <v>853</v>
      </c>
      <c r="G306" s="156">
        <v>135</v>
      </c>
      <c r="H306" s="156">
        <v>150</v>
      </c>
    </row>
    <row r="307" spans="1:8" ht="15.75">
      <c r="A307" s="129" t="s">
        <v>377</v>
      </c>
      <c r="B307" s="44" t="s">
        <v>29</v>
      </c>
      <c r="C307" s="97" t="s">
        <v>255</v>
      </c>
      <c r="D307" s="97" t="s">
        <v>690</v>
      </c>
      <c r="E307" s="131"/>
      <c r="F307" s="131"/>
      <c r="G307" s="227">
        <f>G312+G308</f>
        <v>203</v>
      </c>
      <c r="H307" s="227">
        <f>H312+H308</f>
        <v>215</v>
      </c>
    </row>
    <row r="308" spans="1:8" ht="15.75">
      <c r="A308" s="133" t="s">
        <v>882</v>
      </c>
      <c r="B308" s="133" t="s">
        <v>29</v>
      </c>
      <c r="C308" s="133" t="s">
        <v>255</v>
      </c>
      <c r="D308" s="133" t="s">
        <v>149</v>
      </c>
      <c r="E308" s="133"/>
      <c r="F308" s="133"/>
      <c r="G308" s="156">
        <f aca="true" t="shared" si="6" ref="G308:H310">G309</f>
        <v>115</v>
      </c>
      <c r="H308" s="156">
        <f t="shared" si="6"/>
        <v>115</v>
      </c>
    </row>
    <row r="309" spans="1:8" ht="15.75">
      <c r="A309" s="133" t="s">
        <v>164</v>
      </c>
      <c r="B309" s="133" t="s">
        <v>29</v>
      </c>
      <c r="C309" s="133" t="s">
        <v>255</v>
      </c>
      <c r="D309" s="133" t="s">
        <v>149</v>
      </c>
      <c r="E309" s="78" t="s">
        <v>645</v>
      </c>
      <c r="F309" s="133"/>
      <c r="G309" s="156">
        <f t="shared" si="6"/>
        <v>115</v>
      </c>
      <c r="H309" s="156">
        <f t="shared" si="6"/>
        <v>115</v>
      </c>
    </row>
    <row r="310" spans="1:8" ht="15.75">
      <c r="A310" s="133" t="s">
        <v>883</v>
      </c>
      <c r="B310" s="133" t="s">
        <v>29</v>
      </c>
      <c r="C310" s="133" t="s">
        <v>255</v>
      </c>
      <c r="D310" s="133" t="s">
        <v>149</v>
      </c>
      <c r="E310" s="78" t="s">
        <v>884</v>
      </c>
      <c r="F310" s="133"/>
      <c r="G310" s="156">
        <f t="shared" si="6"/>
        <v>115</v>
      </c>
      <c r="H310" s="156">
        <f t="shared" si="6"/>
        <v>115</v>
      </c>
    </row>
    <row r="311" spans="1:8" ht="15.75">
      <c r="A311" s="230" t="s">
        <v>849</v>
      </c>
      <c r="B311" s="133" t="s">
        <v>29</v>
      </c>
      <c r="C311" s="133" t="s">
        <v>255</v>
      </c>
      <c r="D311" s="133" t="s">
        <v>149</v>
      </c>
      <c r="E311" s="78" t="s">
        <v>884</v>
      </c>
      <c r="F311" s="133">
        <v>300</v>
      </c>
      <c r="G311" s="156">
        <v>115</v>
      </c>
      <c r="H311" s="156">
        <v>115</v>
      </c>
    </row>
    <row r="312" spans="1:8" ht="15.75">
      <c r="A312" s="69" t="s">
        <v>8</v>
      </c>
      <c r="B312" s="47" t="s">
        <v>29</v>
      </c>
      <c r="C312" s="101" t="s">
        <v>255</v>
      </c>
      <c r="D312" s="101" t="s">
        <v>150</v>
      </c>
      <c r="E312" s="131"/>
      <c r="F312" s="131"/>
      <c r="G312" s="156">
        <f>G313+G317</f>
        <v>88</v>
      </c>
      <c r="H312" s="156">
        <f>H313+H317</f>
        <v>100</v>
      </c>
    </row>
    <row r="313" spans="1:8" ht="48" customHeight="1" hidden="1">
      <c r="A313" s="135" t="s">
        <v>421</v>
      </c>
      <c r="B313" s="47" t="s">
        <v>29</v>
      </c>
      <c r="C313" s="101" t="s">
        <v>255</v>
      </c>
      <c r="D313" s="101" t="s">
        <v>150</v>
      </c>
      <c r="E313" s="100" t="s">
        <v>544</v>
      </c>
      <c r="F313" s="131"/>
      <c r="G313" s="156">
        <f>G314</f>
        <v>0</v>
      </c>
      <c r="H313" s="156">
        <f>H314</f>
        <v>0</v>
      </c>
    </row>
    <row r="314" spans="1:8" ht="51.75" customHeight="1" hidden="1">
      <c r="A314" s="69" t="s">
        <v>379</v>
      </c>
      <c r="B314" s="47" t="s">
        <v>29</v>
      </c>
      <c r="C314" s="101" t="s">
        <v>255</v>
      </c>
      <c r="D314" s="101" t="s">
        <v>150</v>
      </c>
      <c r="E314" s="100" t="s">
        <v>579</v>
      </c>
      <c r="F314" s="131"/>
      <c r="G314" s="156">
        <f>G316</f>
        <v>0</v>
      </c>
      <c r="H314" s="156">
        <f>H316</f>
        <v>0</v>
      </c>
    </row>
    <row r="315" spans="1:8" ht="30" customHeight="1" hidden="1">
      <c r="A315" s="2" t="s">
        <v>677</v>
      </c>
      <c r="B315" s="47" t="s">
        <v>29</v>
      </c>
      <c r="C315" s="101" t="s">
        <v>255</v>
      </c>
      <c r="D315" s="101" t="s">
        <v>150</v>
      </c>
      <c r="E315" s="100" t="s">
        <v>676</v>
      </c>
      <c r="F315" s="131"/>
      <c r="G315" s="156">
        <f>G316</f>
        <v>0</v>
      </c>
      <c r="H315" s="156">
        <f>H316</f>
        <v>0</v>
      </c>
    </row>
    <row r="316" spans="1:8" ht="31.5" hidden="1">
      <c r="A316" s="133" t="s">
        <v>699</v>
      </c>
      <c r="B316" s="47" t="s">
        <v>29</v>
      </c>
      <c r="C316" s="101" t="s">
        <v>255</v>
      </c>
      <c r="D316" s="101" t="s">
        <v>150</v>
      </c>
      <c r="E316" s="100" t="s">
        <v>678</v>
      </c>
      <c r="F316" s="131" t="s">
        <v>700</v>
      </c>
      <c r="G316" s="156">
        <v>0</v>
      </c>
      <c r="H316" s="156">
        <v>0</v>
      </c>
    </row>
    <row r="317" spans="1:8" ht="48.75" customHeight="1">
      <c r="A317" s="133" t="s">
        <v>162</v>
      </c>
      <c r="B317" s="47" t="s">
        <v>29</v>
      </c>
      <c r="C317" s="101" t="s">
        <v>255</v>
      </c>
      <c r="D317" s="101" t="s">
        <v>150</v>
      </c>
      <c r="E317" s="78" t="s">
        <v>652</v>
      </c>
      <c r="F317" s="131"/>
      <c r="G317" s="156">
        <f aca="true" t="shared" si="7" ref="G317:H320">G318</f>
        <v>88</v>
      </c>
      <c r="H317" s="156">
        <f t="shared" si="7"/>
        <v>100</v>
      </c>
    </row>
    <row r="318" spans="1:8" ht="15.75">
      <c r="A318" s="133" t="s">
        <v>164</v>
      </c>
      <c r="B318" s="47" t="s">
        <v>29</v>
      </c>
      <c r="C318" s="101" t="s">
        <v>255</v>
      </c>
      <c r="D318" s="101" t="s">
        <v>150</v>
      </c>
      <c r="E318" s="78" t="s">
        <v>651</v>
      </c>
      <c r="F318" s="131"/>
      <c r="G318" s="156">
        <f>G320</f>
        <v>88</v>
      </c>
      <c r="H318" s="156">
        <f>H320</f>
        <v>100</v>
      </c>
    </row>
    <row r="319" spans="1:8" ht="15.75">
      <c r="A319" s="133" t="s">
        <v>164</v>
      </c>
      <c r="B319" s="47" t="s">
        <v>29</v>
      </c>
      <c r="C319" s="101" t="s">
        <v>255</v>
      </c>
      <c r="D319" s="101" t="s">
        <v>150</v>
      </c>
      <c r="E319" s="100" t="s">
        <v>650</v>
      </c>
      <c r="F319" s="131"/>
      <c r="G319" s="156">
        <f>G320</f>
        <v>88</v>
      </c>
      <c r="H319" s="156">
        <f>H320</f>
        <v>100</v>
      </c>
    </row>
    <row r="320" spans="1:8" ht="66" customHeight="1">
      <c r="A320" s="69" t="s">
        <v>347</v>
      </c>
      <c r="B320" s="47" t="s">
        <v>29</v>
      </c>
      <c r="C320" s="101" t="s">
        <v>255</v>
      </c>
      <c r="D320" s="101" t="s">
        <v>150</v>
      </c>
      <c r="E320" s="78" t="s">
        <v>661</v>
      </c>
      <c r="F320" s="131"/>
      <c r="G320" s="156">
        <f t="shared" si="7"/>
        <v>88</v>
      </c>
      <c r="H320" s="156">
        <f t="shared" si="7"/>
        <v>100</v>
      </c>
    </row>
    <row r="321" spans="1:8" ht="15.75">
      <c r="A321" s="230" t="s">
        <v>849</v>
      </c>
      <c r="B321" s="47" t="s">
        <v>29</v>
      </c>
      <c r="C321" s="101" t="s">
        <v>255</v>
      </c>
      <c r="D321" s="101" t="s">
        <v>150</v>
      </c>
      <c r="E321" s="78" t="s">
        <v>661</v>
      </c>
      <c r="F321" s="131" t="s">
        <v>854</v>
      </c>
      <c r="G321" s="156">
        <v>88</v>
      </c>
      <c r="H321" s="156">
        <v>100</v>
      </c>
    </row>
    <row r="322" spans="1:8" ht="15.75">
      <c r="A322" s="129" t="s">
        <v>382</v>
      </c>
      <c r="B322" s="44" t="s">
        <v>29</v>
      </c>
      <c r="C322" s="97" t="s">
        <v>208</v>
      </c>
      <c r="D322" s="97" t="s">
        <v>690</v>
      </c>
      <c r="E322" s="147"/>
      <c r="F322" s="130"/>
      <c r="G322" s="227">
        <f aca="true" t="shared" si="8" ref="G322:H324">G323</f>
        <v>325</v>
      </c>
      <c r="H322" s="227">
        <f t="shared" si="8"/>
        <v>350</v>
      </c>
    </row>
    <row r="323" spans="1:8" ht="17.25" customHeight="1">
      <c r="A323" s="148" t="s">
        <v>31</v>
      </c>
      <c r="B323" s="47" t="s">
        <v>29</v>
      </c>
      <c r="C323" s="101" t="s">
        <v>208</v>
      </c>
      <c r="D323" s="101" t="s">
        <v>176</v>
      </c>
      <c r="E323" s="131"/>
      <c r="F323" s="131"/>
      <c r="G323" s="156">
        <f t="shared" si="8"/>
        <v>325</v>
      </c>
      <c r="H323" s="156">
        <f t="shared" si="8"/>
        <v>350</v>
      </c>
    </row>
    <row r="324" spans="1:8" ht="49.5" customHeight="1">
      <c r="A324" s="69" t="s">
        <v>425</v>
      </c>
      <c r="B324" s="47" t="s">
        <v>29</v>
      </c>
      <c r="C324" s="101" t="s">
        <v>208</v>
      </c>
      <c r="D324" s="101" t="s">
        <v>176</v>
      </c>
      <c r="E324" s="100" t="s">
        <v>544</v>
      </c>
      <c r="F324" s="131"/>
      <c r="G324" s="156">
        <f t="shared" si="8"/>
        <v>325</v>
      </c>
      <c r="H324" s="156">
        <f t="shared" si="8"/>
        <v>350</v>
      </c>
    </row>
    <row r="325" spans="1:8" ht="32.25" customHeight="1">
      <c r="A325" s="69" t="s">
        <v>750</v>
      </c>
      <c r="B325" s="47" t="s">
        <v>29</v>
      </c>
      <c r="C325" s="101" t="s">
        <v>208</v>
      </c>
      <c r="D325" s="101" t="s">
        <v>176</v>
      </c>
      <c r="E325" s="100" t="s">
        <v>546</v>
      </c>
      <c r="F325" s="131"/>
      <c r="G325" s="156">
        <f>G327+G331+G334</f>
        <v>325</v>
      </c>
      <c r="H325" s="156">
        <f>H327+H331+H334</f>
        <v>350</v>
      </c>
    </row>
    <row r="326" spans="1:8" ht="17.25" customHeight="1">
      <c r="A326" s="2" t="s">
        <v>754</v>
      </c>
      <c r="B326" s="47" t="s">
        <v>29</v>
      </c>
      <c r="C326" s="101" t="s">
        <v>208</v>
      </c>
      <c r="D326" s="101" t="s">
        <v>176</v>
      </c>
      <c r="E326" s="100" t="s">
        <v>549</v>
      </c>
      <c r="F326" s="131"/>
      <c r="G326" s="156">
        <f>G327</f>
        <v>325</v>
      </c>
      <c r="H326" s="156">
        <f>H327</f>
        <v>350</v>
      </c>
    </row>
    <row r="327" spans="1:8" ht="15.75">
      <c r="A327" s="52" t="s">
        <v>753</v>
      </c>
      <c r="B327" s="47" t="s">
        <v>29</v>
      </c>
      <c r="C327" s="101" t="s">
        <v>208</v>
      </c>
      <c r="D327" s="101" t="s">
        <v>176</v>
      </c>
      <c r="E327" s="100" t="s">
        <v>758</v>
      </c>
      <c r="F327" s="131"/>
      <c r="G327" s="156">
        <f>G328+G329</f>
        <v>325</v>
      </c>
      <c r="H327" s="156">
        <f>H328+H329</f>
        <v>350</v>
      </c>
    </row>
    <row r="328" spans="1:8" ht="31.5">
      <c r="A328" s="133" t="s">
        <v>850</v>
      </c>
      <c r="B328" s="47" t="s">
        <v>29</v>
      </c>
      <c r="C328" s="101" t="s">
        <v>208</v>
      </c>
      <c r="D328" s="101" t="s">
        <v>176</v>
      </c>
      <c r="E328" s="100" t="s">
        <v>758</v>
      </c>
      <c r="F328" s="131" t="s">
        <v>853</v>
      </c>
      <c r="G328" s="56">
        <v>325</v>
      </c>
      <c r="H328" s="56">
        <v>350</v>
      </c>
    </row>
    <row r="329" spans="1:8" ht="15.75" customHeight="1" hidden="1">
      <c r="A329" s="69" t="s">
        <v>211</v>
      </c>
      <c r="B329" s="47" t="s">
        <v>29</v>
      </c>
      <c r="C329" s="101" t="s">
        <v>208</v>
      </c>
      <c r="D329" s="101" t="s">
        <v>176</v>
      </c>
      <c r="E329" s="138" t="s">
        <v>210</v>
      </c>
      <c r="F329" s="131" t="s">
        <v>360</v>
      </c>
      <c r="G329" s="217">
        <v>0</v>
      </c>
      <c r="H329" s="217">
        <v>0</v>
      </c>
    </row>
    <row r="330" spans="1:8" ht="15.75" customHeight="1" hidden="1">
      <c r="A330" s="2" t="s">
        <v>691</v>
      </c>
      <c r="B330" s="47" t="s">
        <v>29</v>
      </c>
      <c r="C330" s="101" t="s">
        <v>208</v>
      </c>
      <c r="D330" s="101" t="s">
        <v>176</v>
      </c>
      <c r="E330" s="100" t="s">
        <v>547</v>
      </c>
      <c r="F330" s="131"/>
      <c r="G330" s="217">
        <f>G331</f>
        <v>0</v>
      </c>
      <c r="H330" s="217">
        <f>H331</f>
        <v>0</v>
      </c>
    </row>
    <row r="331" spans="1:8" ht="15.75" hidden="1">
      <c r="A331" s="135" t="s">
        <v>692</v>
      </c>
      <c r="B331" s="47" t="s">
        <v>29</v>
      </c>
      <c r="C331" s="101" t="s">
        <v>208</v>
      </c>
      <c r="D331" s="101" t="s">
        <v>176</v>
      </c>
      <c r="E331" s="100" t="s">
        <v>551</v>
      </c>
      <c r="F331" s="131"/>
      <c r="G331" s="217">
        <f>G332</f>
        <v>0</v>
      </c>
      <c r="H331" s="217">
        <f>H332</f>
        <v>0</v>
      </c>
    </row>
    <row r="332" spans="1:8" ht="31.5" hidden="1">
      <c r="A332" s="133" t="s">
        <v>699</v>
      </c>
      <c r="B332" s="47" t="s">
        <v>29</v>
      </c>
      <c r="C332" s="101" t="s">
        <v>208</v>
      </c>
      <c r="D332" s="101" t="s">
        <v>176</v>
      </c>
      <c r="E332" s="100" t="s">
        <v>551</v>
      </c>
      <c r="F332" s="131" t="s">
        <v>700</v>
      </c>
      <c r="G332" s="217">
        <v>0</v>
      </c>
      <c r="H332" s="217">
        <v>0</v>
      </c>
    </row>
    <row r="333" spans="1:8" ht="31.5" hidden="1">
      <c r="A333" s="2" t="s">
        <v>730</v>
      </c>
      <c r="B333" s="47" t="s">
        <v>29</v>
      </c>
      <c r="C333" s="101" t="s">
        <v>208</v>
      </c>
      <c r="D333" s="101" t="s">
        <v>176</v>
      </c>
      <c r="E333" s="100" t="s">
        <v>548</v>
      </c>
      <c r="F333" s="131"/>
      <c r="G333" s="217">
        <f>G334</f>
        <v>0</v>
      </c>
      <c r="H333" s="217">
        <f>H334</f>
        <v>0</v>
      </c>
    </row>
    <row r="334" spans="1:8" ht="31.5" hidden="1">
      <c r="A334" s="69" t="s">
        <v>679</v>
      </c>
      <c r="B334" s="47" t="s">
        <v>29</v>
      </c>
      <c r="C334" s="101" t="s">
        <v>208</v>
      </c>
      <c r="D334" s="101" t="s">
        <v>176</v>
      </c>
      <c r="E334" s="100" t="s">
        <v>552</v>
      </c>
      <c r="F334" s="131"/>
      <c r="G334" s="217">
        <f>G335</f>
        <v>0</v>
      </c>
      <c r="H334" s="217">
        <f>H335</f>
        <v>0</v>
      </c>
    </row>
    <row r="335" spans="1:8" ht="31.5" hidden="1">
      <c r="A335" s="133" t="s">
        <v>699</v>
      </c>
      <c r="B335" s="47" t="s">
        <v>29</v>
      </c>
      <c r="C335" s="101" t="s">
        <v>208</v>
      </c>
      <c r="D335" s="101" t="s">
        <v>176</v>
      </c>
      <c r="E335" s="100" t="s">
        <v>552</v>
      </c>
      <c r="F335" s="131" t="s">
        <v>700</v>
      </c>
      <c r="G335" s="217">
        <v>0</v>
      </c>
      <c r="H335" s="217">
        <v>0</v>
      </c>
    </row>
    <row r="336" spans="1:8" ht="15.75">
      <c r="A336" s="170" t="s">
        <v>378</v>
      </c>
      <c r="B336" s="170"/>
      <c r="C336" s="170"/>
      <c r="D336" s="171"/>
      <c r="E336" s="171"/>
      <c r="F336" s="171"/>
      <c r="G336" s="227">
        <f>G9+G29</f>
        <v>94868.49999999999</v>
      </c>
      <c r="H336" s="227">
        <f>H9+H29</f>
        <v>98830.2</v>
      </c>
    </row>
    <row r="337" spans="7:8" ht="12.75">
      <c r="G337" s="157"/>
      <c r="H337" s="157"/>
    </row>
  </sheetData>
  <sheetProtection/>
  <mergeCells count="6">
    <mergeCell ref="A6:H6"/>
    <mergeCell ref="A1:H1"/>
    <mergeCell ref="A2:H2"/>
    <mergeCell ref="A3:H3"/>
    <mergeCell ref="A4:H4"/>
    <mergeCell ref="A7:H7"/>
  </mergeCells>
  <printOptions/>
  <pageMargins left="0.5511811023622047" right="0.7480314960629921" top="1.1811023622047245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9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2.75390625" style="0" customWidth="1"/>
    <col min="4" max="4" width="11.875" style="0" customWidth="1"/>
    <col min="5" max="5" width="32.25390625" style="0" customWidth="1"/>
    <col min="6" max="6" width="0.74609375" style="0" hidden="1" customWidth="1"/>
  </cols>
  <sheetData>
    <row r="1" spans="1:6" ht="15.75">
      <c r="A1" s="262" t="s">
        <v>86</v>
      </c>
      <c r="B1" s="263"/>
      <c r="C1" s="263"/>
      <c r="D1" s="263"/>
      <c r="E1" s="263"/>
      <c r="F1" s="263"/>
    </row>
    <row r="2" spans="1:6" ht="15.75">
      <c r="A2" s="262" t="s">
        <v>0</v>
      </c>
      <c r="B2" s="263"/>
      <c r="C2" s="263"/>
      <c r="D2" s="263"/>
      <c r="E2" s="263"/>
      <c r="F2" s="263"/>
    </row>
    <row r="3" spans="1:6" ht="15.75">
      <c r="A3" s="262" t="s">
        <v>21</v>
      </c>
      <c r="B3" s="263"/>
      <c r="C3" s="263"/>
      <c r="D3" s="263"/>
      <c r="E3" s="263"/>
      <c r="F3" s="10"/>
    </row>
    <row r="4" spans="1:6" ht="15.75">
      <c r="A4" s="262" t="s">
        <v>437</v>
      </c>
      <c r="B4" s="262"/>
      <c r="C4" s="262"/>
      <c r="D4" s="262"/>
      <c r="E4" s="262"/>
      <c r="F4" s="10"/>
    </row>
    <row r="6" spans="1:6" ht="14.25" customHeight="1">
      <c r="A6" s="258" t="s">
        <v>71</v>
      </c>
      <c r="B6" s="259"/>
      <c r="C6" s="259"/>
      <c r="D6" s="259"/>
      <c r="E6" s="259"/>
      <c r="F6" s="259"/>
    </row>
    <row r="7" spans="1:6" ht="14.25" customHeight="1">
      <c r="A7" s="257" t="s">
        <v>68</v>
      </c>
      <c r="B7" s="257"/>
      <c r="C7" s="257"/>
      <c r="D7" s="257"/>
      <c r="E7" s="257"/>
      <c r="F7" s="23"/>
    </row>
    <row r="8" spans="1:6" ht="15.75">
      <c r="A8" s="239" t="s">
        <v>70</v>
      </c>
      <c r="B8" s="239"/>
      <c r="C8" s="239"/>
      <c r="D8" s="239"/>
      <c r="E8" s="239"/>
      <c r="F8" s="239"/>
    </row>
    <row r="9" spans="1:6" ht="15.75">
      <c r="A9" s="239" t="s">
        <v>69</v>
      </c>
      <c r="B9" s="239"/>
      <c r="C9" s="239"/>
      <c r="D9" s="239"/>
      <c r="E9" s="239"/>
      <c r="F9" s="239"/>
    </row>
    <row r="10" spans="1:6" ht="15.75">
      <c r="A10" s="239" t="s">
        <v>810</v>
      </c>
      <c r="B10" s="239"/>
      <c r="C10" s="239"/>
      <c r="D10" s="239"/>
      <c r="E10" s="239"/>
      <c r="F10" s="239"/>
    </row>
    <row r="11" spans="1:6" ht="15.75">
      <c r="A11" s="1"/>
      <c r="B11" s="1"/>
      <c r="C11" s="1"/>
      <c r="D11" s="1"/>
      <c r="E11" s="1"/>
      <c r="F11" s="1"/>
    </row>
    <row r="12" spans="1:6" ht="15.75">
      <c r="A12" s="26" t="s">
        <v>22</v>
      </c>
      <c r="B12" s="265" t="s">
        <v>79</v>
      </c>
      <c r="C12" s="265"/>
      <c r="D12" s="265"/>
      <c r="E12" s="265"/>
      <c r="F12" s="1"/>
    </row>
    <row r="13" spans="1:5" ht="15.75">
      <c r="A13" s="27"/>
      <c r="B13" s="266" t="s">
        <v>73</v>
      </c>
      <c r="C13" s="266"/>
      <c r="D13" s="266"/>
      <c r="E13" s="266"/>
    </row>
    <row r="14" spans="1:5" ht="15.75">
      <c r="A14" s="27"/>
      <c r="B14" s="266" t="s">
        <v>74</v>
      </c>
      <c r="C14" s="266"/>
      <c r="D14" s="266"/>
      <c r="E14" s="266"/>
    </row>
    <row r="15" spans="1:5" ht="15.75" customHeight="1">
      <c r="A15" s="27"/>
      <c r="B15" s="266" t="s">
        <v>75</v>
      </c>
      <c r="C15" s="266"/>
      <c r="D15" s="266"/>
      <c r="E15" s="266"/>
    </row>
    <row r="16" spans="1:5" ht="12.75">
      <c r="A16" s="17"/>
      <c r="B16" s="17"/>
      <c r="C16" s="17"/>
      <c r="D16" s="17"/>
      <c r="E16" s="17"/>
    </row>
    <row r="17" spans="1:5" ht="15.75">
      <c r="A17" s="17" t="s">
        <v>24</v>
      </c>
      <c r="B17" s="265" t="s">
        <v>72</v>
      </c>
      <c r="C17" s="265"/>
      <c r="D17" s="265"/>
      <c r="E17" s="265"/>
    </row>
    <row r="18" spans="1:5" ht="15.75">
      <c r="A18" s="21"/>
      <c r="B18" s="267" t="s">
        <v>76</v>
      </c>
      <c r="C18" s="267"/>
      <c r="D18" s="267"/>
      <c r="E18" s="267"/>
    </row>
    <row r="19" spans="1:5" ht="15.75">
      <c r="A19" s="1"/>
      <c r="B19" s="264" t="s">
        <v>77</v>
      </c>
      <c r="C19" s="264"/>
      <c r="D19" s="264"/>
      <c r="E19" s="264"/>
    </row>
    <row r="20" spans="2:5" ht="15.75">
      <c r="B20" s="267" t="s">
        <v>76</v>
      </c>
      <c r="C20" s="267"/>
      <c r="D20" s="267"/>
      <c r="E20" s="267"/>
    </row>
    <row r="21" spans="2:5" ht="15.75">
      <c r="B21" s="264" t="s">
        <v>80</v>
      </c>
      <c r="C21" s="264"/>
      <c r="D21" s="264"/>
      <c r="E21" s="264"/>
    </row>
    <row r="22" spans="2:5" ht="15.75">
      <c r="B22" s="264" t="s">
        <v>78</v>
      </c>
      <c r="C22" s="264"/>
      <c r="D22" s="264"/>
      <c r="E22" s="264"/>
    </row>
  </sheetData>
  <sheetProtection/>
  <mergeCells count="19">
    <mergeCell ref="A9:F9"/>
    <mergeCell ref="A10:F10"/>
    <mergeCell ref="A7:E7"/>
    <mergeCell ref="B22:E22"/>
    <mergeCell ref="B17:E17"/>
    <mergeCell ref="B18:E18"/>
    <mergeCell ref="B21:E21"/>
    <mergeCell ref="B15:E15"/>
    <mergeCell ref="B20:E20"/>
    <mergeCell ref="A1:F1"/>
    <mergeCell ref="A2:F2"/>
    <mergeCell ref="A3:E3"/>
    <mergeCell ref="A4:E4"/>
    <mergeCell ref="B19:E19"/>
    <mergeCell ref="A6:F6"/>
    <mergeCell ref="A8:F8"/>
    <mergeCell ref="B12:E12"/>
    <mergeCell ref="B13:E13"/>
    <mergeCell ref="B14:E14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00390625" defaultRowHeight="12.75"/>
  <cols>
    <col min="2" max="2" width="37.625" style="0" customWidth="1"/>
    <col min="3" max="3" width="39.25390625" style="0" customWidth="1"/>
  </cols>
  <sheetData>
    <row r="1" spans="1:3" ht="15.75">
      <c r="A1" s="240" t="s">
        <v>739</v>
      </c>
      <c r="B1" s="240"/>
      <c r="C1" s="240"/>
    </row>
    <row r="2" spans="1:3" ht="15.75">
      <c r="A2" s="240" t="s">
        <v>20</v>
      </c>
      <c r="B2" s="240"/>
      <c r="C2" s="240"/>
    </row>
    <row r="3" spans="1:3" ht="15.75">
      <c r="A3" s="240" t="s">
        <v>21</v>
      </c>
      <c r="B3" s="240"/>
      <c r="C3" s="240"/>
    </row>
    <row r="4" spans="1:3" ht="15.75">
      <c r="A4" s="240" t="s">
        <v>438</v>
      </c>
      <c r="B4" s="240"/>
      <c r="C4" s="240"/>
    </row>
    <row r="5" spans="1:3" ht="15.75">
      <c r="A5" s="1"/>
      <c r="B5" s="1"/>
      <c r="C5" s="1"/>
    </row>
    <row r="6" spans="1:3" ht="15.75">
      <c r="A6" s="239" t="s">
        <v>98</v>
      </c>
      <c r="B6" s="239"/>
      <c r="C6" s="239"/>
    </row>
    <row r="7" spans="1:3" ht="15.75">
      <c r="A7" s="256" t="s">
        <v>99</v>
      </c>
      <c r="B7" s="256"/>
      <c r="C7" s="256"/>
    </row>
    <row r="8" spans="1:3" ht="15.75">
      <c r="A8" s="239" t="s">
        <v>94</v>
      </c>
      <c r="B8" s="239"/>
      <c r="C8" s="239"/>
    </row>
    <row r="9" spans="1:3" ht="15.75">
      <c r="A9" s="239" t="s">
        <v>93</v>
      </c>
      <c r="B9" s="239"/>
      <c r="C9" s="239"/>
    </row>
    <row r="10" spans="1:3" ht="15.75">
      <c r="A10" s="1"/>
      <c r="B10" s="1"/>
      <c r="C10" s="1"/>
    </row>
    <row r="11" spans="1:3" ht="63">
      <c r="A11" s="24" t="s">
        <v>87</v>
      </c>
      <c r="B11" s="24" t="s">
        <v>36</v>
      </c>
      <c r="C11" s="9" t="s">
        <v>88</v>
      </c>
    </row>
    <row r="12" spans="1:3" ht="29.25" customHeight="1">
      <c r="A12" s="268" t="s">
        <v>100</v>
      </c>
      <c r="B12" s="268"/>
      <c r="C12" s="268"/>
    </row>
    <row r="13" spans="1:3" ht="55.5" customHeight="1">
      <c r="A13" s="249" t="s">
        <v>29</v>
      </c>
      <c r="B13" s="241" t="s">
        <v>101</v>
      </c>
      <c r="C13" s="242" t="s">
        <v>102</v>
      </c>
    </row>
    <row r="14" spans="1:3" ht="12.75" hidden="1">
      <c r="A14" s="249"/>
      <c r="B14" s="241"/>
      <c r="C14" s="242"/>
    </row>
    <row r="15" spans="1:3" ht="60" customHeight="1">
      <c r="A15" s="249" t="s">
        <v>29</v>
      </c>
      <c r="B15" s="241" t="s">
        <v>103</v>
      </c>
      <c r="C15" s="242" t="s">
        <v>104</v>
      </c>
    </row>
    <row r="16" spans="1:3" ht="9.75" customHeight="1">
      <c r="A16" s="249"/>
      <c r="B16" s="241"/>
      <c r="C16" s="242"/>
    </row>
    <row r="17" ht="18.75" customHeight="1"/>
  </sheetData>
  <sheetProtection/>
  <mergeCells count="15">
    <mergeCell ref="A1:C1"/>
    <mergeCell ref="A2:C2"/>
    <mergeCell ref="A3:C3"/>
    <mergeCell ref="A4:C4"/>
    <mergeCell ref="A6:C6"/>
    <mergeCell ref="A7:C7"/>
    <mergeCell ref="A8:C8"/>
    <mergeCell ref="A9:C9"/>
    <mergeCell ref="A15:A16"/>
    <mergeCell ref="B15:B16"/>
    <mergeCell ref="C15:C16"/>
    <mergeCell ref="A12:C12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:C64"/>
    </sheetView>
  </sheetViews>
  <sheetFormatPr defaultColWidth="9.00390625" defaultRowHeight="12.75"/>
  <cols>
    <col min="2" max="2" width="24.75390625" style="0" customWidth="1"/>
    <col min="3" max="3" width="46.75390625" style="0" customWidth="1"/>
  </cols>
  <sheetData>
    <row r="1" spans="1:3" ht="15.75">
      <c r="A1" s="240" t="s">
        <v>740</v>
      </c>
      <c r="B1" s="240"/>
      <c r="C1" s="240"/>
    </row>
    <row r="2" spans="1:3" ht="15.75">
      <c r="A2" s="240" t="s">
        <v>20</v>
      </c>
      <c r="B2" s="240"/>
      <c r="C2" s="240"/>
    </row>
    <row r="3" spans="1:3" ht="15.75">
      <c r="A3" s="240" t="s">
        <v>21</v>
      </c>
      <c r="B3" s="240"/>
      <c r="C3" s="240"/>
    </row>
    <row r="4" spans="1:3" ht="15.75">
      <c r="A4" s="240" t="s">
        <v>439</v>
      </c>
      <c r="B4" s="240"/>
      <c r="C4" s="240"/>
    </row>
    <row r="6" spans="1:3" ht="27.75" customHeight="1">
      <c r="A6" s="257" t="s">
        <v>91</v>
      </c>
      <c r="B6" s="239"/>
      <c r="C6" s="239"/>
    </row>
    <row r="7" spans="1:3" ht="12.75" customHeight="1">
      <c r="A7" s="257" t="s">
        <v>92</v>
      </c>
      <c r="B7" s="257"/>
      <c r="C7" s="257"/>
    </row>
    <row r="8" spans="1:3" ht="15.75">
      <c r="A8" s="239" t="s">
        <v>94</v>
      </c>
      <c r="B8" s="239"/>
      <c r="C8" s="239"/>
    </row>
    <row r="9" spans="1:3" ht="15.75">
      <c r="A9" s="239" t="s">
        <v>93</v>
      </c>
      <c r="B9" s="239"/>
      <c r="C9" s="239"/>
    </row>
    <row r="11" ht="15.75">
      <c r="C11" s="10"/>
    </row>
    <row r="12" spans="1:3" ht="56.25" customHeight="1">
      <c r="A12" s="6" t="s">
        <v>87</v>
      </c>
      <c r="B12" s="6" t="s">
        <v>36</v>
      </c>
      <c r="C12" s="6" t="s">
        <v>88</v>
      </c>
    </row>
    <row r="13" spans="1:3" ht="32.25" customHeight="1">
      <c r="A13" s="269" t="s">
        <v>89</v>
      </c>
      <c r="B13" s="269"/>
      <c r="C13" s="269"/>
    </row>
    <row r="14" spans="1:3" ht="51.75" customHeight="1">
      <c r="A14" s="150" t="s">
        <v>29</v>
      </c>
      <c r="B14" s="47" t="s">
        <v>385</v>
      </c>
      <c r="C14" s="52" t="s">
        <v>136</v>
      </c>
    </row>
    <row r="15" spans="1:3" ht="94.5">
      <c r="A15" s="29" t="s">
        <v>29</v>
      </c>
      <c r="B15" s="15" t="s">
        <v>411</v>
      </c>
      <c r="C15" s="15" t="s">
        <v>95</v>
      </c>
    </row>
    <row r="16" spans="1:3" ht="63">
      <c r="A16" s="29" t="s">
        <v>29</v>
      </c>
      <c r="B16" s="15" t="s">
        <v>440</v>
      </c>
      <c r="C16" s="15" t="s">
        <v>472</v>
      </c>
    </row>
    <row r="17" spans="1:3" ht="110.25">
      <c r="A17" s="29" t="s">
        <v>29</v>
      </c>
      <c r="B17" s="15" t="s">
        <v>441</v>
      </c>
      <c r="C17" s="15" t="s">
        <v>473</v>
      </c>
    </row>
    <row r="18" spans="1:3" ht="110.25">
      <c r="A18" s="29" t="s">
        <v>29</v>
      </c>
      <c r="B18" s="15" t="s">
        <v>442</v>
      </c>
      <c r="C18" s="15" t="s">
        <v>474</v>
      </c>
    </row>
    <row r="19" spans="1:3" ht="94.5">
      <c r="A19" s="29" t="s">
        <v>29</v>
      </c>
      <c r="B19" s="15" t="s">
        <v>443</v>
      </c>
      <c r="C19" s="15" t="s">
        <v>475</v>
      </c>
    </row>
    <row r="20" spans="1:3" ht="47.25">
      <c r="A20" s="29" t="s">
        <v>29</v>
      </c>
      <c r="B20" s="15" t="s">
        <v>444</v>
      </c>
      <c r="C20" s="15" t="s">
        <v>476</v>
      </c>
    </row>
    <row r="21" spans="1:3" ht="78.75">
      <c r="A21" s="29" t="s">
        <v>29</v>
      </c>
      <c r="B21" s="15" t="s">
        <v>445</v>
      </c>
      <c r="C21" s="15" t="s">
        <v>477</v>
      </c>
    </row>
    <row r="22" spans="1:3" ht="48.75" customHeight="1">
      <c r="A22" s="29" t="s">
        <v>29</v>
      </c>
      <c r="B22" s="15" t="s">
        <v>446</v>
      </c>
      <c r="C22" s="15" t="s">
        <v>478</v>
      </c>
    </row>
    <row r="23" spans="1:3" ht="110.25">
      <c r="A23" s="29" t="s">
        <v>29</v>
      </c>
      <c r="B23" s="15" t="s">
        <v>447</v>
      </c>
      <c r="C23" s="15" t="s">
        <v>479</v>
      </c>
    </row>
    <row r="24" spans="1:3" ht="47.25">
      <c r="A24" s="29" t="s">
        <v>29</v>
      </c>
      <c r="B24" s="15" t="s">
        <v>448</v>
      </c>
      <c r="C24" s="15" t="s">
        <v>480</v>
      </c>
    </row>
    <row r="25" spans="1:3" ht="31.5">
      <c r="A25" s="29" t="s">
        <v>29</v>
      </c>
      <c r="B25" s="15" t="s">
        <v>449</v>
      </c>
      <c r="C25" s="2" t="s">
        <v>481</v>
      </c>
    </row>
    <row r="26" spans="1:3" ht="49.5" customHeight="1">
      <c r="A26" s="29" t="s">
        <v>29</v>
      </c>
      <c r="B26" s="15" t="s">
        <v>450</v>
      </c>
      <c r="C26" s="15" t="s">
        <v>482</v>
      </c>
    </row>
    <row r="27" spans="1:3" ht="31.5">
      <c r="A27" s="29" t="s">
        <v>29</v>
      </c>
      <c r="B27" s="15" t="s">
        <v>451</v>
      </c>
      <c r="C27" s="15" t="s">
        <v>483</v>
      </c>
    </row>
    <row r="28" spans="1:3" ht="126">
      <c r="A28" s="29" t="s">
        <v>29</v>
      </c>
      <c r="B28" s="15" t="s">
        <v>452</v>
      </c>
      <c r="C28" s="15" t="s">
        <v>484</v>
      </c>
    </row>
    <row r="29" spans="1:3" ht="126">
      <c r="A29" s="29" t="s">
        <v>29</v>
      </c>
      <c r="B29" s="15" t="s">
        <v>453</v>
      </c>
      <c r="C29" s="15" t="s">
        <v>485</v>
      </c>
    </row>
    <row r="30" spans="1:3" ht="126">
      <c r="A30" s="29" t="s">
        <v>29</v>
      </c>
      <c r="B30" s="15" t="s">
        <v>454</v>
      </c>
      <c r="C30" s="15" t="s">
        <v>486</v>
      </c>
    </row>
    <row r="31" spans="1:3" ht="141.75">
      <c r="A31" s="29" t="s">
        <v>29</v>
      </c>
      <c r="B31" s="15" t="s">
        <v>455</v>
      </c>
      <c r="C31" s="15" t="s">
        <v>487</v>
      </c>
    </row>
    <row r="32" spans="1:3" ht="63">
      <c r="A32" s="29" t="s">
        <v>29</v>
      </c>
      <c r="B32" s="15" t="s">
        <v>456</v>
      </c>
      <c r="C32" s="15" t="s">
        <v>488</v>
      </c>
    </row>
    <row r="33" spans="1:3" ht="78.75">
      <c r="A33" s="29" t="s">
        <v>29</v>
      </c>
      <c r="B33" s="15" t="s">
        <v>457</v>
      </c>
      <c r="C33" s="15" t="s">
        <v>489</v>
      </c>
    </row>
    <row r="34" spans="1:3" ht="47.25">
      <c r="A34" s="29" t="s">
        <v>29</v>
      </c>
      <c r="B34" s="15" t="s">
        <v>458</v>
      </c>
      <c r="C34" s="15" t="s">
        <v>490</v>
      </c>
    </row>
    <row r="35" spans="1:3" ht="47.25">
      <c r="A35" s="29" t="s">
        <v>29</v>
      </c>
      <c r="B35" s="15" t="s">
        <v>459</v>
      </c>
      <c r="C35" s="15" t="s">
        <v>491</v>
      </c>
    </row>
    <row r="36" spans="1:3" ht="78.75">
      <c r="A36" s="29" t="s">
        <v>29</v>
      </c>
      <c r="B36" s="15" t="s">
        <v>460</v>
      </c>
      <c r="C36" s="15" t="s">
        <v>492</v>
      </c>
    </row>
    <row r="37" spans="1:3" ht="63">
      <c r="A37" s="29" t="s">
        <v>29</v>
      </c>
      <c r="B37" s="15" t="s">
        <v>461</v>
      </c>
      <c r="C37" s="15" t="s">
        <v>493</v>
      </c>
    </row>
    <row r="38" spans="1:3" ht="63">
      <c r="A38" s="29" t="s">
        <v>29</v>
      </c>
      <c r="B38" s="15" t="s">
        <v>462</v>
      </c>
      <c r="C38" s="15" t="s">
        <v>494</v>
      </c>
    </row>
    <row r="39" spans="1:3" ht="78.75">
      <c r="A39" s="29" t="s">
        <v>29</v>
      </c>
      <c r="B39" s="15" t="s">
        <v>463</v>
      </c>
      <c r="C39" s="15" t="s">
        <v>495</v>
      </c>
    </row>
    <row r="40" spans="1:3" ht="63.75" customHeight="1">
      <c r="A40" s="29" t="s">
        <v>29</v>
      </c>
      <c r="B40" s="15" t="s">
        <v>464</v>
      </c>
      <c r="C40" s="15" t="s">
        <v>496</v>
      </c>
    </row>
    <row r="41" spans="1:3" ht="48" customHeight="1">
      <c r="A41" s="29" t="s">
        <v>29</v>
      </c>
      <c r="B41" s="15" t="s">
        <v>465</v>
      </c>
      <c r="C41" s="15" t="s">
        <v>497</v>
      </c>
    </row>
    <row r="42" spans="1:3" ht="31.5">
      <c r="A42" s="29" t="s">
        <v>29</v>
      </c>
      <c r="B42" s="15" t="s">
        <v>466</v>
      </c>
      <c r="C42" s="15" t="s">
        <v>498</v>
      </c>
    </row>
    <row r="43" spans="1:3" ht="97.5" customHeight="1">
      <c r="A43" s="29" t="s">
        <v>29</v>
      </c>
      <c r="B43" s="15" t="s">
        <v>467</v>
      </c>
      <c r="C43" s="15" t="s">
        <v>499</v>
      </c>
    </row>
    <row r="44" spans="1:3" ht="31.5">
      <c r="A44" s="29" t="s">
        <v>29</v>
      </c>
      <c r="B44" s="15" t="s">
        <v>468</v>
      </c>
      <c r="C44" s="15" t="s">
        <v>500</v>
      </c>
    </row>
    <row r="45" spans="1:3" ht="31.5">
      <c r="A45" s="35" t="s">
        <v>29</v>
      </c>
      <c r="B45" s="28" t="s">
        <v>811</v>
      </c>
      <c r="C45" s="28" t="s">
        <v>501</v>
      </c>
    </row>
    <row r="46" spans="1:3" ht="47.25">
      <c r="A46" s="35" t="s">
        <v>29</v>
      </c>
      <c r="B46" s="28" t="s">
        <v>812</v>
      </c>
      <c r="C46" s="28" t="s">
        <v>502</v>
      </c>
    </row>
    <row r="47" spans="1:3" ht="31.5">
      <c r="A47" s="35" t="s">
        <v>29</v>
      </c>
      <c r="B47" s="28" t="s">
        <v>813</v>
      </c>
      <c r="C47" s="28" t="s">
        <v>814</v>
      </c>
    </row>
    <row r="48" spans="1:3" ht="47.25">
      <c r="A48" s="35" t="s">
        <v>29</v>
      </c>
      <c r="B48" s="28" t="s">
        <v>815</v>
      </c>
      <c r="C48" s="28" t="s">
        <v>816</v>
      </c>
    </row>
    <row r="49" spans="1:3" ht="126">
      <c r="A49" s="35" t="s">
        <v>29</v>
      </c>
      <c r="B49" s="28" t="s">
        <v>817</v>
      </c>
      <c r="C49" s="28" t="s">
        <v>503</v>
      </c>
    </row>
    <row r="50" spans="1:3" ht="110.25">
      <c r="A50" s="35" t="s">
        <v>29</v>
      </c>
      <c r="B50" s="28" t="s">
        <v>818</v>
      </c>
      <c r="C50" s="28" t="s">
        <v>819</v>
      </c>
    </row>
    <row r="51" spans="1:3" ht="110.25">
      <c r="A51" s="35" t="s">
        <v>29</v>
      </c>
      <c r="B51" s="28" t="s">
        <v>820</v>
      </c>
      <c r="C51" s="28" t="s">
        <v>821</v>
      </c>
    </row>
    <row r="52" spans="1:3" ht="63">
      <c r="A52" s="35" t="s">
        <v>29</v>
      </c>
      <c r="B52" s="28" t="s">
        <v>822</v>
      </c>
      <c r="C52" s="28" t="s">
        <v>823</v>
      </c>
    </row>
    <row r="53" spans="1:3" ht="63">
      <c r="A53" s="35" t="s">
        <v>29</v>
      </c>
      <c r="B53" s="28" t="s">
        <v>824</v>
      </c>
      <c r="C53" s="28" t="s">
        <v>825</v>
      </c>
    </row>
    <row r="54" spans="1:3" ht="31.5">
      <c r="A54" s="35" t="s">
        <v>29</v>
      </c>
      <c r="B54" s="28" t="s">
        <v>826</v>
      </c>
      <c r="C54" s="28" t="s">
        <v>827</v>
      </c>
    </row>
    <row r="55" spans="1:3" ht="47.25">
      <c r="A55" s="35" t="s">
        <v>29</v>
      </c>
      <c r="B55" s="28" t="s">
        <v>828</v>
      </c>
      <c r="C55" s="28" t="s">
        <v>505</v>
      </c>
    </row>
    <row r="56" spans="1:3" ht="63">
      <c r="A56" s="35" t="s">
        <v>29</v>
      </c>
      <c r="B56" s="28" t="s">
        <v>829</v>
      </c>
      <c r="C56" s="28" t="s">
        <v>504</v>
      </c>
    </row>
    <row r="57" spans="1:3" ht="94.5" customHeight="1">
      <c r="A57" s="35" t="s">
        <v>29</v>
      </c>
      <c r="B57" s="28" t="s">
        <v>830</v>
      </c>
      <c r="C57" s="28" t="s">
        <v>831</v>
      </c>
    </row>
    <row r="58" spans="1:3" ht="78.75">
      <c r="A58" s="35" t="s">
        <v>29</v>
      </c>
      <c r="B58" s="28" t="s">
        <v>832</v>
      </c>
      <c r="C58" s="219" t="s">
        <v>833</v>
      </c>
    </row>
    <row r="59" spans="1:3" ht="34.5" customHeight="1">
      <c r="A59" s="35" t="s">
        <v>29</v>
      </c>
      <c r="B59" s="28" t="s">
        <v>834</v>
      </c>
      <c r="C59" s="28" t="s">
        <v>506</v>
      </c>
    </row>
    <row r="60" spans="1:3" ht="63">
      <c r="A60" s="35" t="s">
        <v>29</v>
      </c>
      <c r="B60" s="28" t="s">
        <v>469</v>
      </c>
      <c r="C60" s="218" t="s">
        <v>835</v>
      </c>
    </row>
    <row r="61" spans="1:3" ht="31.5">
      <c r="A61" s="35" t="s">
        <v>29</v>
      </c>
      <c r="B61" s="28" t="s">
        <v>470</v>
      </c>
      <c r="C61" s="28" t="s">
        <v>836</v>
      </c>
    </row>
    <row r="62" spans="1:3" ht="132" customHeight="1">
      <c r="A62" s="35" t="s">
        <v>29</v>
      </c>
      <c r="B62" s="28" t="s">
        <v>471</v>
      </c>
      <c r="C62" s="28" t="s">
        <v>508</v>
      </c>
    </row>
    <row r="63" spans="1:3" ht="78.75">
      <c r="A63" s="35" t="s">
        <v>29</v>
      </c>
      <c r="B63" s="28" t="s">
        <v>837</v>
      </c>
      <c r="C63" s="28" t="s">
        <v>509</v>
      </c>
    </row>
    <row r="64" spans="1:3" ht="63">
      <c r="A64" s="35" t="s">
        <v>29</v>
      </c>
      <c r="B64" s="28" t="s">
        <v>838</v>
      </c>
      <c r="C64" s="28" t="s">
        <v>510</v>
      </c>
    </row>
  </sheetData>
  <sheetProtection/>
  <mergeCells count="9">
    <mergeCell ref="A1:C1"/>
    <mergeCell ref="A2:C2"/>
    <mergeCell ref="A3:C3"/>
    <mergeCell ref="A4:C4"/>
    <mergeCell ref="A13:C13"/>
    <mergeCell ref="A7:C7"/>
    <mergeCell ref="A6:C6"/>
    <mergeCell ref="A8:C8"/>
    <mergeCell ref="A9:C9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58.125" style="0" customWidth="1"/>
    <col min="2" max="2" width="24.75390625" style="0" customWidth="1"/>
    <col min="8" max="8" width="9.25390625" style="0" customWidth="1"/>
  </cols>
  <sheetData>
    <row r="1" spans="1:2" ht="15.75">
      <c r="A1" s="240" t="s">
        <v>790</v>
      </c>
      <c r="B1" s="240"/>
    </row>
    <row r="2" spans="1:2" ht="15.75">
      <c r="A2" s="240" t="s">
        <v>20</v>
      </c>
      <c r="B2" s="240"/>
    </row>
    <row r="3" spans="1:2" ht="15.75">
      <c r="A3" s="240" t="s">
        <v>21</v>
      </c>
      <c r="B3" s="240"/>
    </row>
    <row r="4" spans="1:2" ht="18.75" customHeight="1">
      <c r="A4" s="271" t="s">
        <v>439</v>
      </c>
      <c r="B4" s="271"/>
    </row>
    <row r="5" spans="1:2" ht="18.75">
      <c r="A5" s="205"/>
      <c r="B5" s="204"/>
    </row>
    <row r="6" spans="1:2" ht="18.75">
      <c r="A6" s="206"/>
      <c r="B6" s="207"/>
    </row>
    <row r="7" spans="1:2" ht="87.75" customHeight="1">
      <c r="A7" s="270" t="s">
        <v>893</v>
      </c>
      <c r="B7" s="270"/>
    </row>
    <row r="8" spans="1:2" ht="18.75">
      <c r="A8" s="214"/>
      <c r="B8" s="208"/>
    </row>
    <row r="9" spans="1:2" ht="42.75" customHeight="1">
      <c r="A9" s="209" t="s">
        <v>34</v>
      </c>
      <c r="B9" s="215" t="s">
        <v>789</v>
      </c>
    </row>
    <row r="10" spans="1:2" ht="26.25" customHeight="1">
      <c r="A10" s="210" t="s">
        <v>788</v>
      </c>
      <c r="B10" s="211">
        <f>B11</f>
        <v>56.18</v>
      </c>
    </row>
    <row r="11" spans="1:2" ht="36" customHeight="1">
      <c r="A11" s="212" t="s">
        <v>33</v>
      </c>
      <c r="B11" s="213">
        <v>56.18</v>
      </c>
    </row>
  </sheetData>
  <sheetProtection/>
  <mergeCells count="5">
    <mergeCell ref="A7:B7"/>
    <mergeCell ref="A1:B1"/>
    <mergeCell ref="A2:B2"/>
    <mergeCell ref="A3:B3"/>
    <mergeCell ref="A4:B4"/>
  </mergeCells>
  <printOptions/>
  <pageMargins left="1.1023622047244095" right="0.5905511811023623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8"/>
    </sheetView>
  </sheetViews>
  <sheetFormatPr defaultColWidth="9.00390625" defaultRowHeight="12.75"/>
  <cols>
    <col min="1" max="1" width="25.625" style="0" customWidth="1"/>
    <col min="2" max="2" width="28.375" style="0" customWidth="1"/>
    <col min="3" max="3" width="16.75390625" style="0" customWidth="1"/>
    <col min="4" max="4" width="15.25390625" style="0" customWidth="1"/>
  </cols>
  <sheetData>
    <row r="1" spans="1:4" ht="15.75">
      <c r="A1" s="240" t="s">
        <v>63</v>
      </c>
      <c r="B1" s="240"/>
      <c r="C1" s="240"/>
      <c r="D1" s="240"/>
    </row>
    <row r="2" spans="1:4" ht="15.75">
      <c r="A2" s="240" t="s">
        <v>20</v>
      </c>
      <c r="B2" s="240"/>
      <c r="C2" s="240"/>
      <c r="D2" s="240"/>
    </row>
    <row r="3" spans="1:4" ht="15.75">
      <c r="A3" s="240" t="s">
        <v>21</v>
      </c>
      <c r="B3" s="240"/>
      <c r="C3" s="240"/>
      <c r="D3" s="240"/>
    </row>
    <row r="4" spans="1:4" ht="15.75">
      <c r="A4" s="240" t="s">
        <v>429</v>
      </c>
      <c r="B4" s="240"/>
      <c r="C4" s="240"/>
      <c r="D4" s="240"/>
    </row>
    <row r="5" spans="1:4" ht="15.75">
      <c r="A5" s="239"/>
      <c r="B5" s="239"/>
      <c r="C5" s="239"/>
      <c r="D5" s="239"/>
    </row>
    <row r="6" spans="1:4" ht="15.75">
      <c r="A6" s="238" t="s">
        <v>53</v>
      </c>
      <c r="B6" s="238"/>
      <c r="C6" s="238"/>
      <c r="D6" s="238"/>
    </row>
    <row r="7" spans="1:4" ht="15.75">
      <c r="A7" s="239" t="s">
        <v>54</v>
      </c>
      <c r="B7" s="239"/>
      <c r="C7" s="239"/>
      <c r="D7" s="239"/>
    </row>
    <row r="8" spans="1:4" ht="15.75">
      <c r="A8" s="239" t="s">
        <v>794</v>
      </c>
      <c r="B8" s="239"/>
      <c r="C8" s="239"/>
      <c r="D8" s="239"/>
    </row>
    <row r="9" spans="1:4" ht="15.75">
      <c r="A9" s="1"/>
      <c r="B9" s="1"/>
      <c r="C9" s="1"/>
      <c r="D9" s="1"/>
    </row>
    <row r="10" spans="1:4" ht="39" customHeight="1">
      <c r="A10" s="241" t="s">
        <v>36</v>
      </c>
      <c r="B10" s="242" t="s">
        <v>34</v>
      </c>
      <c r="C10" s="19" t="s">
        <v>731</v>
      </c>
      <c r="D10" s="19" t="s">
        <v>795</v>
      </c>
    </row>
    <row r="11" spans="1:4" ht="12.75" customHeight="1">
      <c r="A11" s="241"/>
      <c r="B11" s="242"/>
      <c r="C11" s="20"/>
      <c r="D11" s="18"/>
    </row>
    <row r="12" spans="1:4" ht="15.75" customHeight="1">
      <c r="A12" s="249" t="s">
        <v>56</v>
      </c>
      <c r="B12" s="242" t="s">
        <v>57</v>
      </c>
      <c r="C12" s="251">
        <f>'Прил.8 Програм. 19-20'!E368-'Прил.4 Доходы 19-20'!D39</f>
        <v>15012.5</v>
      </c>
      <c r="D12" s="250">
        <f>'Прил.8 Програм. 19-20'!F368-'Прил.4 Доходы 19-20'!E39</f>
        <v>14512.700000000012</v>
      </c>
    </row>
    <row r="13" spans="1:4" ht="15.75" customHeight="1">
      <c r="A13" s="249"/>
      <c r="B13" s="242"/>
      <c r="C13" s="252"/>
      <c r="D13" s="250"/>
    </row>
    <row r="14" spans="1:4" ht="15.75" customHeight="1">
      <c r="A14" s="245"/>
      <c r="B14" s="246" t="s">
        <v>58</v>
      </c>
      <c r="C14" s="253">
        <f>C12</f>
        <v>15012.5</v>
      </c>
      <c r="D14" s="247">
        <f>D12</f>
        <v>14512.700000000012</v>
      </c>
    </row>
    <row r="15" spans="1:4" ht="15.75" customHeight="1">
      <c r="A15" s="245"/>
      <c r="B15" s="246"/>
      <c r="C15" s="254"/>
      <c r="D15" s="248"/>
    </row>
  </sheetData>
  <sheetProtection/>
  <mergeCells count="18">
    <mergeCell ref="A1:D1"/>
    <mergeCell ref="A2:D2"/>
    <mergeCell ref="A3:D3"/>
    <mergeCell ref="A4:D4"/>
    <mergeCell ref="A5:D5"/>
    <mergeCell ref="A6:D6"/>
    <mergeCell ref="A7:D7"/>
    <mergeCell ref="A8:D8"/>
    <mergeCell ref="A10:A11"/>
    <mergeCell ref="B10:B11"/>
    <mergeCell ref="A12:A13"/>
    <mergeCell ref="B12:B13"/>
    <mergeCell ref="A14:A15"/>
    <mergeCell ref="B14:B15"/>
    <mergeCell ref="D14:D15"/>
    <mergeCell ref="C12:C13"/>
    <mergeCell ref="C14:C15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C40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0" customWidth="1"/>
  </cols>
  <sheetData>
    <row r="1" spans="1:5" ht="15.75">
      <c r="A1" s="240" t="s">
        <v>35</v>
      </c>
      <c r="B1" s="240"/>
      <c r="C1" s="240"/>
      <c r="D1" s="3"/>
      <c r="E1" s="3"/>
    </row>
    <row r="2" spans="1:5" ht="15.75">
      <c r="A2" s="240" t="s">
        <v>20</v>
      </c>
      <c r="B2" s="240"/>
      <c r="C2" s="240"/>
      <c r="D2" s="3"/>
      <c r="E2" s="3"/>
    </row>
    <row r="3" spans="1:5" ht="15.75">
      <c r="A3" s="240" t="s">
        <v>21</v>
      </c>
      <c r="B3" s="240"/>
      <c r="C3" s="240"/>
      <c r="D3" s="3"/>
      <c r="E3" s="3"/>
    </row>
    <row r="4" spans="1:5" ht="15.75">
      <c r="A4" s="240" t="s">
        <v>430</v>
      </c>
      <c r="B4" s="240"/>
      <c r="C4" s="240"/>
      <c r="D4" s="3"/>
      <c r="E4" s="3"/>
    </row>
    <row r="5" spans="1:5" ht="15.75">
      <c r="A5" s="3"/>
      <c r="B5" s="3"/>
      <c r="C5" s="3"/>
      <c r="D5" s="3"/>
      <c r="E5" s="3"/>
    </row>
    <row r="6" spans="1:3" ht="15.75">
      <c r="A6" s="239" t="s">
        <v>37</v>
      </c>
      <c r="B6" s="239"/>
      <c r="C6" s="239"/>
    </row>
    <row r="7" spans="1:3" ht="15.75">
      <c r="A7" s="239" t="s">
        <v>793</v>
      </c>
      <c r="B7" s="239"/>
      <c r="C7" s="239"/>
    </row>
    <row r="8" spans="1:3" ht="15.75">
      <c r="A8" s="239"/>
      <c r="B8" s="239"/>
      <c r="C8" s="239"/>
    </row>
    <row r="9" spans="1:3" ht="47.25">
      <c r="A9" s="7" t="s">
        <v>36</v>
      </c>
      <c r="B9" s="7" t="s">
        <v>34</v>
      </c>
      <c r="C9" s="7" t="s">
        <v>432</v>
      </c>
    </row>
    <row r="10" spans="1:3" ht="15.75">
      <c r="A10" s="31" t="s">
        <v>117</v>
      </c>
      <c r="B10" s="16" t="s">
        <v>37</v>
      </c>
      <c r="C10" s="178">
        <f>C11+C14+C17+C19+C23+C26+C31+C13+C30</f>
        <v>59020.5</v>
      </c>
    </row>
    <row r="11" spans="1:3" ht="15.75">
      <c r="A11" s="32" t="s">
        <v>118</v>
      </c>
      <c r="B11" s="14" t="s">
        <v>38</v>
      </c>
      <c r="C11" s="178">
        <f>C12</f>
        <v>23000</v>
      </c>
    </row>
    <row r="12" spans="1:3" ht="15.75">
      <c r="A12" s="29" t="s">
        <v>119</v>
      </c>
      <c r="B12" s="15" t="s">
        <v>39</v>
      </c>
      <c r="C12" s="56">
        <v>23000</v>
      </c>
    </row>
    <row r="13" spans="1:3" ht="47.25">
      <c r="A13" s="44" t="s">
        <v>135</v>
      </c>
      <c r="B13" s="40" t="s">
        <v>136</v>
      </c>
      <c r="C13" s="164">
        <v>1100</v>
      </c>
    </row>
    <row r="14" spans="1:3" ht="15.75">
      <c r="A14" s="32" t="s">
        <v>120</v>
      </c>
      <c r="B14" s="14" t="s">
        <v>40</v>
      </c>
      <c r="C14" s="178">
        <f>SUM(C15:C16)</f>
        <v>27900</v>
      </c>
    </row>
    <row r="15" spans="1:3" ht="63">
      <c r="A15" s="29" t="s">
        <v>121</v>
      </c>
      <c r="B15" s="15" t="s">
        <v>41</v>
      </c>
      <c r="C15" s="220">
        <v>1400</v>
      </c>
    </row>
    <row r="16" spans="1:3" ht="15.75">
      <c r="A16" s="29" t="s">
        <v>122</v>
      </c>
      <c r="B16" s="15" t="s">
        <v>42</v>
      </c>
      <c r="C16" s="220">
        <v>26500</v>
      </c>
    </row>
    <row r="17" spans="1:3" ht="15.75">
      <c r="A17" s="32" t="s">
        <v>123</v>
      </c>
      <c r="B17" s="14" t="s">
        <v>43</v>
      </c>
      <c r="C17" s="178">
        <f>C18</f>
        <v>90</v>
      </c>
    </row>
    <row r="18" spans="1:3" ht="110.25">
      <c r="A18" s="29" t="s">
        <v>124</v>
      </c>
      <c r="B18" s="15" t="s">
        <v>44</v>
      </c>
      <c r="C18" s="221">
        <v>90</v>
      </c>
    </row>
    <row r="19" spans="1:3" ht="47.25">
      <c r="A19" s="32" t="s">
        <v>125</v>
      </c>
      <c r="B19" s="14" t="s">
        <v>45</v>
      </c>
      <c r="C19" s="178">
        <f>C20+C22+C21</f>
        <v>3460.5</v>
      </c>
    </row>
    <row r="20" spans="1:3" ht="114" customHeight="1">
      <c r="A20" s="29" t="s">
        <v>126</v>
      </c>
      <c r="B20" s="15" t="s">
        <v>719</v>
      </c>
      <c r="C20" s="56">
        <v>3300</v>
      </c>
    </row>
    <row r="21" spans="1:3" ht="114" customHeight="1">
      <c r="A21" s="179" t="s">
        <v>436</v>
      </c>
      <c r="B21" s="179" t="s">
        <v>474</v>
      </c>
      <c r="C21" s="56">
        <v>0</v>
      </c>
    </row>
    <row r="22" spans="1:3" ht="49.5" customHeight="1">
      <c r="A22" s="29" t="s">
        <v>845</v>
      </c>
      <c r="B22" s="179" t="s">
        <v>476</v>
      </c>
      <c r="C22" s="56">
        <v>160.5</v>
      </c>
    </row>
    <row r="23" spans="1:3" ht="15.75">
      <c r="A23" s="32" t="s">
        <v>127</v>
      </c>
      <c r="B23" s="14" t="s">
        <v>97</v>
      </c>
      <c r="C23" s="178">
        <f>C24+C25</f>
        <v>1250</v>
      </c>
    </row>
    <row r="24" spans="1:3" ht="50.25" customHeight="1">
      <c r="A24" s="29" t="s">
        <v>716</v>
      </c>
      <c r="B24" s="15" t="s">
        <v>717</v>
      </c>
      <c r="C24" s="173">
        <v>770</v>
      </c>
    </row>
    <row r="25" spans="1:3" ht="50.25" customHeight="1">
      <c r="A25" s="29" t="s">
        <v>886</v>
      </c>
      <c r="B25" s="15" t="s">
        <v>887</v>
      </c>
      <c r="C25" s="173">
        <v>480</v>
      </c>
    </row>
    <row r="26" spans="1:3" ht="31.5">
      <c r="A26" s="32" t="s">
        <v>129</v>
      </c>
      <c r="B26" s="14" t="s">
        <v>46</v>
      </c>
      <c r="C26" s="178">
        <f>C27+C29+C28</f>
        <v>1000</v>
      </c>
    </row>
    <row r="27" spans="1:3" ht="63">
      <c r="A27" s="29" t="s">
        <v>703</v>
      </c>
      <c r="B27" s="15" t="s">
        <v>488</v>
      </c>
      <c r="C27" s="56">
        <v>1000</v>
      </c>
    </row>
    <row r="28" spans="1:3" ht="85.5" customHeight="1" hidden="1">
      <c r="A28" s="29" t="s">
        <v>704</v>
      </c>
      <c r="B28" s="30" t="s">
        <v>718</v>
      </c>
      <c r="C28" s="163">
        <v>0</v>
      </c>
    </row>
    <row r="29" spans="1:3" ht="110.25">
      <c r="A29" s="29" t="s">
        <v>131</v>
      </c>
      <c r="B29" s="15" t="s">
        <v>47</v>
      </c>
      <c r="C29" s="56">
        <v>0</v>
      </c>
    </row>
    <row r="30" spans="1:3" ht="63">
      <c r="A30" s="44" t="s">
        <v>705</v>
      </c>
      <c r="B30" s="40" t="s">
        <v>497</v>
      </c>
      <c r="C30" s="164">
        <v>20</v>
      </c>
    </row>
    <row r="31" spans="1:3" ht="15.75">
      <c r="A31" s="34" t="s">
        <v>132</v>
      </c>
      <c r="B31" s="14" t="s">
        <v>48</v>
      </c>
      <c r="C31" s="178">
        <f>C32</f>
        <v>1200</v>
      </c>
    </row>
    <row r="32" spans="1:3" ht="31.5">
      <c r="A32" s="33" t="s">
        <v>715</v>
      </c>
      <c r="B32" s="15" t="s">
        <v>500</v>
      </c>
      <c r="C32" s="221">
        <v>1200</v>
      </c>
    </row>
    <row r="33" spans="1:3" ht="15.75">
      <c r="A33" s="32" t="s">
        <v>133</v>
      </c>
      <c r="B33" s="14" t="s">
        <v>49</v>
      </c>
      <c r="C33" s="178">
        <f>C34+C39+C37+C38+C35+C36</f>
        <v>21778.3</v>
      </c>
    </row>
    <row r="34" spans="1:3" ht="63" hidden="1">
      <c r="A34" s="29" t="s">
        <v>839</v>
      </c>
      <c r="B34" s="15" t="s">
        <v>720</v>
      </c>
      <c r="C34" s="56">
        <v>0</v>
      </c>
    </row>
    <row r="35" spans="1:3" ht="126">
      <c r="A35" s="182" t="s">
        <v>844</v>
      </c>
      <c r="B35" s="162" t="s">
        <v>503</v>
      </c>
      <c r="C35" s="56">
        <v>338.4</v>
      </c>
    </row>
    <row r="36" spans="1:3" ht="31.5">
      <c r="A36" s="182" t="s">
        <v>843</v>
      </c>
      <c r="B36" s="162" t="s">
        <v>847</v>
      </c>
      <c r="C36" s="56">
        <v>19959.5</v>
      </c>
    </row>
    <row r="37" spans="1:5" ht="66" customHeight="1">
      <c r="A37" s="8" t="s">
        <v>842</v>
      </c>
      <c r="B37" s="15" t="s">
        <v>721</v>
      </c>
      <c r="C37" s="56">
        <v>448.3</v>
      </c>
      <c r="D37" s="157"/>
      <c r="E37" s="157"/>
    </row>
    <row r="38" spans="1:3" ht="47.25">
      <c r="A38" s="8" t="s">
        <v>841</v>
      </c>
      <c r="B38" s="30" t="s">
        <v>722</v>
      </c>
      <c r="C38" s="56">
        <v>632.1</v>
      </c>
    </row>
    <row r="39" spans="1:7" ht="33" customHeight="1">
      <c r="A39" s="29" t="s">
        <v>840</v>
      </c>
      <c r="B39" s="15" t="s">
        <v>507</v>
      </c>
      <c r="C39" s="173">
        <v>400</v>
      </c>
      <c r="G39" s="168"/>
    </row>
    <row r="40" spans="1:3" ht="15.75">
      <c r="A40" s="255" t="s">
        <v>51</v>
      </c>
      <c r="B40" s="255"/>
      <c r="C40" s="178">
        <f>C10+C33</f>
        <v>80798.8</v>
      </c>
    </row>
    <row r="41" spans="1:3" ht="15.75">
      <c r="A41" s="1"/>
      <c r="B41" s="1"/>
      <c r="C41" s="1"/>
    </row>
    <row r="42" ht="15.75">
      <c r="C42" s="172"/>
    </row>
    <row r="45" ht="12.75">
      <c r="C45" s="168"/>
    </row>
  </sheetData>
  <sheetProtection/>
  <mergeCells count="8">
    <mergeCell ref="A40:B40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1">
      <selection activeCell="B1" sqref="B1:E39"/>
    </sheetView>
  </sheetViews>
  <sheetFormatPr defaultColWidth="9.00390625" defaultRowHeight="12.75"/>
  <cols>
    <col min="1" max="1" width="3.125" style="0" customWidth="1"/>
    <col min="2" max="2" width="21.00390625" style="0" customWidth="1"/>
    <col min="3" max="3" width="33.25390625" style="0" customWidth="1"/>
    <col min="4" max="4" width="11.00390625" style="0" customWidth="1"/>
    <col min="5" max="5" width="10.875" style="0" customWidth="1"/>
  </cols>
  <sheetData>
    <row r="1" spans="2:5" ht="15.75">
      <c r="B1" s="240" t="s">
        <v>84</v>
      </c>
      <c r="C1" s="240"/>
      <c r="D1" s="240"/>
      <c r="E1" s="240"/>
    </row>
    <row r="2" spans="2:5" ht="15.75">
      <c r="B2" s="240" t="s">
        <v>20</v>
      </c>
      <c r="C2" s="240"/>
      <c r="D2" s="240"/>
      <c r="E2" s="240"/>
    </row>
    <row r="3" spans="2:5" ht="15.75">
      <c r="B3" s="240" t="s">
        <v>21</v>
      </c>
      <c r="C3" s="240"/>
      <c r="D3" s="240"/>
      <c r="E3" s="240"/>
    </row>
    <row r="4" spans="2:5" ht="15.75">
      <c r="B4" s="240" t="s">
        <v>431</v>
      </c>
      <c r="C4" s="240"/>
      <c r="D4" s="240"/>
      <c r="E4" s="240"/>
    </row>
    <row r="5" spans="2:5" ht="15.75">
      <c r="B5" s="3"/>
      <c r="C5" s="3"/>
      <c r="D5" s="3"/>
      <c r="E5" s="3"/>
    </row>
    <row r="6" spans="2:5" ht="15.75">
      <c r="B6" s="239" t="s">
        <v>37</v>
      </c>
      <c r="C6" s="239"/>
      <c r="D6" s="239"/>
      <c r="E6" s="239"/>
    </row>
    <row r="7" spans="2:5" ht="15.75">
      <c r="B7" s="239" t="s">
        <v>794</v>
      </c>
      <c r="C7" s="239"/>
      <c r="D7" s="239"/>
      <c r="E7" s="239"/>
    </row>
    <row r="9" spans="2:5" ht="48" customHeight="1">
      <c r="B9" s="7" t="s">
        <v>36</v>
      </c>
      <c r="C9" s="7" t="s">
        <v>34</v>
      </c>
      <c r="D9" s="7" t="s">
        <v>732</v>
      </c>
      <c r="E9" s="7" t="s">
        <v>796</v>
      </c>
    </row>
    <row r="10" spans="2:5" ht="15.75">
      <c r="B10" s="31" t="s">
        <v>117</v>
      </c>
      <c r="C10" s="16" t="s">
        <v>37</v>
      </c>
      <c r="D10" s="225">
        <f>D11+D14+D17+D19+D23+D26+D31+D13+D30</f>
        <v>74309.2</v>
      </c>
      <c r="E10" s="225">
        <f>E11+E14+E17+E19+E23+E26+E31+E30</f>
        <v>79719</v>
      </c>
    </row>
    <row r="11" spans="2:5" ht="15" customHeight="1">
      <c r="B11" s="32" t="s">
        <v>118</v>
      </c>
      <c r="C11" s="14" t="s">
        <v>38</v>
      </c>
      <c r="D11" s="225">
        <f>D12</f>
        <v>24805</v>
      </c>
      <c r="E11" s="225">
        <f>E12</f>
        <v>25656</v>
      </c>
    </row>
    <row r="12" spans="2:5" ht="15.75" customHeight="1">
      <c r="B12" s="29" t="s">
        <v>119</v>
      </c>
      <c r="C12" s="15" t="s">
        <v>39</v>
      </c>
      <c r="D12" s="220">
        <v>24805</v>
      </c>
      <c r="E12" s="220">
        <v>25656</v>
      </c>
    </row>
    <row r="13" spans="2:5" ht="15.75" customHeight="1">
      <c r="B13" s="44" t="s">
        <v>135</v>
      </c>
      <c r="C13" s="40" t="s">
        <v>136</v>
      </c>
      <c r="D13" s="228">
        <v>1133</v>
      </c>
      <c r="E13" s="228">
        <v>1138.5</v>
      </c>
    </row>
    <row r="14" spans="2:5" ht="15.75">
      <c r="B14" s="32" t="s">
        <v>120</v>
      </c>
      <c r="C14" s="14" t="s">
        <v>40</v>
      </c>
      <c r="D14" s="225">
        <f>SUM(D15:D16)</f>
        <v>29867</v>
      </c>
      <c r="E14" s="225">
        <f>SUM(E15:E16)</f>
        <v>32099</v>
      </c>
    </row>
    <row r="15" spans="2:5" ht="93" customHeight="1">
      <c r="B15" s="29" t="s">
        <v>121</v>
      </c>
      <c r="C15" s="15" t="s">
        <v>41</v>
      </c>
      <c r="D15" s="220">
        <v>1512</v>
      </c>
      <c r="E15" s="220">
        <v>1624</v>
      </c>
    </row>
    <row r="16" spans="2:5" ht="15.75">
      <c r="B16" s="29" t="s">
        <v>122</v>
      </c>
      <c r="C16" s="15" t="s">
        <v>42</v>
      </c>
      <c r="D16" s="220">
        <v>28355</v>
      </c>
      <c r="E16" s="220">
        <v>30475</v>
      </c>
    </row>
    <row r="17" spans="2:5" ht="15.75" customHeight="1">
      <c r="B17" s="32" t="s">
        <v>123</v>
      </c>
      <c r="C17" s="14" t="s">
        <v>43</v>
      </c>
      <c r="D17" s="225">
        <f>D18</f>
        <v>93</v>
      </c>
      <c r="E17" s="225">
        <f>E18</f>
        <v>96.3</v>
      </c>
    </row>
    <row r="18" spans="2:5" ht="173.25" customHeight="1">
      <c r="B18" s="29" t="s">
        <v>124</v>
      </c>
      <c r="C18" s="28" t="s">
        <v>44</v>
      </c>
      <c r="D18" s="173">
        <v>93</v>
      </c>
      <c r="E18" s="156">
        <v>96.3</v>
      </c>
    </row>
    <row r="19" spans="2:5" ht="63.75" customHeight="1">
      <c r="B19" s="32" t="s">
        <v>125</v>
      </c>
      <c r="C19" s="38" t="s">
        <v>45</v>
      </c>
      <c r="D19" s="225">
        <f>D20+D22+D21</f>
        <v>12899</v>
      </c>
      <c r="E19" s="225">
        <f>E20+E22+E21</f>
        <v>15031</v>
      </c>
    </row>
    <row r="20" spans="2:5" ht="157.5">
      <c r="B20" s="29" t="s">
        <v>435</v>
      </c>
      <c r="C20" s="15" t="s">
        <v>719</v>
      </c>
      <c r="D20" s="173">
        <v>5399</v>
      </c>
      <c r="E20" s="156">
        <v>6531</v>
      </c>
    </row>
    <row r="21" spans="2:5" ht="157.5">
      <c r="B21" s="179" t="s">
        <v>436</v>
      </c>
      <c r="C21" s="179" t="s">
        <v>90</v>
      </c>
      <c r="D21" s="56">
        <v>7000</v>
      </c>
      <c r="E21" s="156">
        <v>8000</v>
      </c>
    </row>
    <row r="22" spans="2:5" ht="83.25" customHeight="1">
      <c r="B22" s="29" t="s">
        <v>845</v>
      </c>
      <c r="C22" s="179" t="s">
        <v>476</v>
      </c>
      <c r="D22" s="173">
        <v>500</v>
      </c>
      <c r="E22" s="156">
        <v>500</v>
      </c>
    </row>
    <row r="23" spans="2:5" ht="32.25" customHeight="1">
      <c r="B23" s="32" t="s">
        <v>127</v>
      </c>
      <c r="C23" s="14" t="s">
        <v>97</v>
      </c>
      <c r="D23" s="225">
        <f>D24+D25</f>
        <v>1287.2</v>
      </c>
      <c r="E23" s="225">
        <f>E24+E25</f>
        <v>1306.7</v>
      </c>
    </row>
    <row r="24" spans="2:5" ht="62.25" customHeight="1">
      <c r="B24" s="29" t="s">
        <v>128</v>
      </c>
      <c r="C24" s="15" t="s">
        <v>96</v>
      </c>
      <c r="D24" s="173">
        <v>787.2</v>
      </c>
      <c r="E24" s="156">
        <v>806.7</v>
      </c>
    </row>
    <row r="25" spans="2:5" ht="83.25" customHeight="1">
      <c r="B25" s="29" t="s">
        <v>886</v>
      </c>
      <c r="C25" s="15" t="s">
        <v>887</v>
      </c>
      <c r="D25" s="173">
        <v>500</v>
      </c>
      <c r="E25" s="156">
        <v>500</v>
      </c>
    </row>
    <row r="26" spans="2:5" ht="46.5" customHeight="1">
      <c r="B26" s="32" t="s">
        <v>129</v>
      </c>
      <c r="C26" s="14" t="s">
        <v>46</v>
      </c>
      <c r="D26" s="225">
        <f>D27+D29+D28</f>
        <v>3000</v>
      </c>
      <c r="E26" s="225">
        <f>E27+E29+E28</f>
        <v>4000</v>
      </c>
    </row>
    <row r="27" spans="2:5" ht="96" customHeight="1">
      <c r="B27" s="35" t="s">
        <v>703</v>
      </c>
      <c r="C27" s="28" t="s">
        <v>61</v>
      </c>
      <c r="D27" s="173">
        <v>3000</v>
      </c>
      <c r="E27" s="156">
        <v>4000</v>
      </c>
    </row>
    <row r="28" spans="2:5" ht="95.25" customHeight="1" hidden="1">
      <c r="B28" s="35" t="s">
        <v>130</v>
      </c>
      <c r="C28" s="36" t="s">
        <v>60</v>
      </c>
      <c r="D28" s="173">
        <v>0</v>
      </c>
      <c r="E28" s="156">
        <v>0</v>
      </c>
    </row>
    <row r="29" spans="2:5" ht="174" customHeight="1" hidden="1">
      <c r="B29" s="35" t="s">
        <v>131</v>
      </c>
      <c r="C29" s="28" t="s">
        <v>47</v>
      </c>
      <c r="D29" s="216">
        <v>0</v>
      </c>
      <c r="E29" s="217">
        <v>0</v>
      </c>
    </row>
    <row r="30" spans="2:5" ht="91.5" customHeight="1">
      <c r="B30" s="44" t="s">
        <v>141</v>
      </c>
      <c r="C30" s="40" t="s">
        <v>62</v>
      </c>
      <c r="D30" s="226">
        <v>25</v>
      </c>
      <c r="E30" s="227">
        <v>30</v>
      </c>
    </row>
    <row r="31" spans="2:5" ht="15.75">
      <c r="B31" s="37" t="s">
        <v>132</v>
      </c>
      <c r="C31" s="38" t="s">
        <v>48</v>
      </c>
      <c r="D31" s="225">
        <f>D32</f>
        <v>1200</v>
      </c>
      <c r="E31" s="225">
        <f>E32</f>
        <v>1500</v>
      </c>
    </row>
    <row r="32" spans="2:5" ht="31.5">
      <c r="B32" s="33" t="s">
        <v>715</v>
      </c>
      <c r="C32" s="15" t="s">
        <v>500</v>
      </c>
      <c r="D32" s="173">
        <v>1200</v>
      </c>
      <c r="E32" s="156">
        <v>1500</v>
      </c>
    </row>
    <row r="33" spans="2:5" ht="15.75">
      <c r="B33" s="39" t="s">
        <v>133</v>
      </c>
      <c r="C33" s="38" t="s">
        <v>49</v>
      </c>
      <c r="D33" s="225">
        <f>D34+D38+D36+D37</f>
        <v>5546.8</v>
      </c>
      <c r="E33" s="225">
        <f>E34+E38+E36+E37</f>
        <v>4598.5</v>
      </c>
    </row>
    <row r="34" spans="2:5" ht="78.75">
      <c r="B34" s="29" t="s">
        <v>134</v>
      </c>
      <c r="C34" s="15" t="s">
        <v>114</v>
      </c>
      <c r="D34" s="221">
        <v>4000</v>
      </c>
      <c r="E34" s="224">
        <v>3500</v>
      </c>
    </row>
    <row r="35" spans="2:5" ht="31.5">
      <c r="B35" s="182" t="s">
        <v>843</v>
      </c>
      <c r="C35" s="162" t="s">
        <v>782</v>
      </c>
      <c r="D35" s="221">
        <v>7833.8</v>
      </c>
      <c r="E35" s="224">
        <v>0</v>
      </c>
    </row>
    <row r="36" spans="2:5" ht="81" customHeight="1">
      <c r="B36" s="8" t="s">
        <v>846</v>
      </c>
      <c r="C36" s="15" t="s">
        <v>115</v>
      </c>
      <c r="D36" s="222">
        <v>448.3</v>
      </c>
      <c r="E36" s="222">
        <v>0</v>
      </c>
    </row>
    <row r="37" spans="2:5" ht="67.5" customHeight="1">
      <c r="B37" s="8" t="s">
        <v>841</v>
      </c>
      <c r="C37" s="30" t="s">
        <v>116</v>
      </c>
      <c r="D37" s="222">
        <v>598.5</v>
      </c>
      <c r="E37" s="222">
        <v>598.5</v>
      </c>
    </row>
    <row r="38" spans="2:5" ht="47.25">
      <c r="B38" s="29" t="s">
        <v>840</v>
      </c>
      <c r="C38" s="15" t="s">
        <v>50</v>
      </c>
      <c r="D38" s="173">
        <v>500</v>
      </c>
      <c r="E38" s="173">
        <v>500</v>
      </c>
    </row>
    <row r="39" spans="2:5" ht="15.75">
      <c r="B39" s="255" t="s">
        <v>51</v>
      </c>
      <c r="C39" s="255"/>
      <c r="D39" s="178">
        <f>D10+D33</f>
        <v>79856</v>
      </c>
      <c r="E39" s="178">
        <f>E10+E33</f>
        <v>84317.5</v>
      </c>
    </row>
  </sheetData>
  <sheetProtection/>
  <mergeCells count="7">
    <mergeCell ref="B6:E6"/>
    <mergeCell ref="B7:E7"/>
    <mergeCell ref="B39:C39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B1" sqref="B1:D16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</cols>
  <sheetData>
    <row r="1" spans="2:4" ht="15.75">
      <c r="B1" s="240" t="s">
        <v>66</v>
      </c>
      <c r="C1" s="240"/>
      <c r="D1" s="240"/>
    </row>
    <row r="2" spans="2:4" ht="15.75">
      <c r="B2" s="240" t="s">
        <v>20</v>
      </c>
      <c r="C2" s="240"/>
      <c r="D2" s="240"/>
    </row>
    <row r="3" spans="2:4" ht="15.75">
      <c r="B3" s="240" t="s">
        <v>21</v>
      </c>
      <c r="C3" s="240"/>
      <c r="D3" s="240"/>
    </row>
    <row r="4" spans="2:4" ht="15.75">
      <c r="B4" s="240" t="s">
        <v>433</v>
      </c>
      <c r="C4" s="240"/>
      <c r="D4" s="240"/>
    </row>
    <row r="5" spans="2:4" ht="15.75">
      <c r="B5" s="3"/>
      <c r="C5" s="3"/>
      <c r="D5" s="3"/>
    </row>
    <row r="6" spans="2:4" ht="15.75">
      <c r="B6" s="239" t="s">
        <v>49</v>
      </c>
      <c r="C6" s="239"/>
      <c r="D6" s="239"/>
    </row>
    <row r="7" spans="2:5" ht="14.25" customHeight="1">
      <c r="B7" s="256" t="s">
        <v>105</v>
      </c>
      <c r="C7" s="256"/>
      <c r="D7" s="256"/>
      <c r="E7" s="25"/>
    </row>
    <row r="8" spans="2:4" ht="13.5" customHeight="1">
      <c r="B8" s="256" t="s">
        <v>797</v>
      </c>
      <c r="C8" s="256"/>
      <c r="D8" s="256"/>
    </row>
    <row r="10" spans="2:4" ht="31.5">
      <c r="B10" s="24" t="s">
        <v>107</v>
      </c>
      <c r="C10" s="9" t="s">
        <v>106</v>
      </c>
      <c r="D10" s="6" t="s">
        <v>65</v>
      </c>
    </row>
    <row r="11" spans="2:4" ht="15.75">
      <c r="B11" s="13">
        <v>20000000000000000</v>
      </c>
      <c r="C11" s="14" t="s">
        <v>49</v>
      </c>
      <c r="D11" s="178">
        <f>D12+D15+D16+D14+D13</f>
        <v>21378.300000000003</v>
      </c>
    </row>
    <row r="12" spans="2:5" ht="63" hidden="1">
      <c r="B12" s="29" t="s">
        <v>714</v>
      </c>
      <c r="C12" s="15" t="s">
        <v>114</v>
      </c>
      <c r="D12" s="223">
        <v>0</v>
      </c>
      <c r="E12" s="174"/>
    </row>
    <row r="13" spans="2:5" ht="157.5">
      <c r="B13" s="182" t="s">
        <v>844</v>
      </c>
      <c r="C13" s="162" t="s">
        <v>503</v>
      </c>
      <c r="D13" s="223">
        <v>338.4</v>
      </c>
      <c r="E13" s="174"/>
    </row>
    <row r="14" spans="2:5" ht="30.75" customHeight="1">
      <c r="B14" s="182" t="s">
        <v>843</v>
      </c>
      <c r="C14" s="162" t="s">
        <v>847</v>
      </c>
      <c r="D14" s="223">
        <f>3477+5700+10782.5</f>
        <v>19959.5</v>
      </c>
      <c r="E14" s="174"/>
    </row>
    <row r="15" spans="2:5" ht="78.75">
      <c r="B15" s="8" t="s">
        <v>842</v>
      </c>
      <c r="C15" s="15" t="s">
        <v>721</v>
      </c>
      <c r="D15" s="223">
        <v>448.3</v>
      </c>
      <c r="E15" s="176"/>
    </row>
    <row r="16" spans="2:5" ht="63">
      <c r="B16" s="8" t="s">
        <v>841</v>
      </c>
      <c r="C16" s="30" t="s">
        <v>722</v>
      </c>
      <c r="D16" s="223">
        <v>632.1</v>
      </c>
      <c r="E16" s="174"/>
    </row>
  </sheetData>
  <sheetProtection/>
  <mergeCells count="7">
    <mergeCell ref="B6:D6"/>
    <mergeCell ref="B8:D8"/>
    <mergeCell ref="B7:D7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00390625" defaultRowHeight="12.75"/>
  <cols>
    <col min="1" max="1" width="20.625" style="0" customWidth="1"/>
    <col min="2" max="2" width="40.25390625" style="0" customWidth="1"/>
    <col min="3" max="3" width="12.25390625" style="0" customWidth="1"/>
    <col min="4" max="4" width="12.125" style="0" customWidth="1"/>
  </cols>
  <sheetData>
    <row r="1" spans="1:4" ht="15.75">
      <c r="A1" s="240" t="s">
        <v>67</v>
      </c>
      <c r="B1" s="240"/>
      <c r="C1" s="240"/>
      <c r="D1" s="240"/>
    </row>
    <row r="2" spans="1:4" ht="15.75">
      <c r="A2" s="240" t="s">
        <v>20</v>
      </c>
      <c r="B2" s="240"/>
      <c r="C2" s="240"/>
      <c r="D2" s="240"/>
    </row>
    <row r="3" spans="1:4" ht="15.75">
      <c r="A3" s="240" t="s">
        <v>21</v>
      </c>
      <c r="B3" s="240"/>
      <c r="C3" s="240"/>
      <c r="D3" s="240"/>
    </row>
    <row r="4" spans="1:4" ht="15.75">
      <c r="A4" s="240" t="s">
        <v>434</v>
      </c>
      <c r="B4" s="240"/>
      <c r="C4" s="240"/>
      <c r="D4" s="240"/>
    </row>
    <row r="5" spans="1:4" ht="15.75">
      <c r="A5" s="3"/>
      <c r="B5" s="3"/>
      <c r="C5" s="3"/>
      <c r="D5" s="3"/>
    </row>
    <row r="6" spans="1:4" ht="15.75">
      <c r="A6" s="239" t="s">
        <v>49</v>
      </c>
      <c r="B6" s="239"/>
      <c r="C6" s="239"/>
      <c r="D6" s="239"/>
    </row>
    <row r="7" spans="1:4" ht="15.75">
      <c r="A7" s="256" t="s">
        <v>105</v>
      </c>
      <c r="B7" s="256"/>
      <c r="C7" s="256"/>
      <c r="D7" s="256"/>
    </row>
    <row r="8" spans="1:4" ht="15.75">
      <c r="A8" s="256" t="s">
        <v>799</v>
      </c>
      <c r="B8" s="256"/>
      <c r="C8" s="256"/>
      <c r="D8" s="256"/>
    </row>
    <row r="10" spans="1:4" ht="47.25">
      <c r="A10" s="24" t="s">
        <v>107</v>
      </c>
      <c r="B10" s="9" t="s">
        <v>106</v>
      </c>
      <c r="C10" s="6" t="s">
        <v>733</v>
      </c>
      <c r="D10" s="6" t="s">
        <v>798</v>
      </c>
    </row>
    <row r="11" spans="1:4" ht="15.75" customHeight="1">
      <c r="A11" s="13">
        <v>20000000000000000</v>
      </c>
      <c r="B11" s="14" t="s">
        <v>49</v>
      </c>
      <c r="C11" s="12">
        <f>C12+C14+C13+C15</f>
        <v>12880.6</v>
      </c>
      <c r="D11" s="12">
        <f>D12+D14+D15</f>
        <v>4098.5</v>
      </c>
    </row>
    <row r="12" spans="1:4" ht="63">
      <c r="A12" s="29" t="s">
        <v>134</v>
      </c>
      <c r="B12" s="15" t="s">
        <v>114</v>
      </c>
      <c r="C12" s="221">
        <v>4000</v>
      </c>
      <c r="D12" s="224">
        <v>3500</v>
      </c>
    </row>
    <row r="13" spans="1:4" ht="31.5">
      <c r="A13" s="182" t="s">
        <v>843</v>
      </c>
      <c r="B13" s="162" t="s">
        <v>848</v>
      </c>
      <c r="C13" s="221">
        <v>7833.8</v>
      </c>
      <c r="D13" s="224">
        <v>0</v>
      </c>
    </row>
    <row r="14" spans="1:4" ht="78.75">
      <c r="A14" s="8" t="s">
        <v>842</v>
      </c>
      <c r="B14" s="15" t="s">
        <v>721</v>
      </c>
      <c r="C14" s="223">
        <v>448.3</v>
      </c>
      <c r="D14" s="223">
        <v>0</v>
      </c>
    </row>
    <row r="15" spans="1:4" ht="63">
      <c r="A15" s="8" t="s">
        <v>841</v>
      </c>
      <c r="B15" s="30" t="s">
        <v>722</v>
      </c>
      <c r="C15" s="223">
        <v>598.5</v>
      </c>
      <c r="D15" s="223">
        <v>598.5</v>
      </c>
    </row>
  </sheetData>
  <sheetProtection/>
  <mergeCells count="7">
    <mergeCell ref="A6:D6"/>
    <mergeCell ref="A7:D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4"/>
  <sheetViews>
    <sheetView zoomScale="110" zoomScaleNormal="110" workbookViewId="0" topLeftCell="A47">
      <selection activeCell="G40" sqref="G40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7" max="7" width="21.375" style="0" customWidth="1"/>
  </cols>
  <sheetData>
    <row r="1" spans="1:5" ht="15.75">
      <c r="A1" s="240" t="s">
        <v>83</v>
      </c>
      <c r="B1" s="240"/>
      <c r="C1" s="240"/>
      <c r="D1" s="240"/>
      <c r="E1" s="240"/>
    </row>
    <row r="2" spans="1:5" ht="15.75">
      <c r="A2" s="240" t="s">
        <v>20</v>
      </c>
      <c r="B2" s="240"/>
      <c r="C2" s="240"/>
      <c r="D2" s="240"/>
      <c r="E2" s="240"/>
    </row>
    <row r="3" spans="1:5" ht="13.5" customHeight="1">
      <c r="A3" s="240" t="s">
        <v>21</v>
      </c>
      <c r="B3" s="240"/>
      <c r="C3" s="240"/>
      <c r="D3" s="240"/>
      <c r="E3" s="240"/>
    </row>
    <row r="4" spans="1:5" ht="15.75">
      <c r="A4" s="240" t="s">
        <v>517</v>
      </c>
      <c r="B4" s="240"/>
      <c r="C4" s="240"/>
      <c r="D4" s="240"/>
      <c r="E4" s="240"/>
    </row>
    <row r="6" spans="1:5" ht="103.5" customHeight="1">
      <c r="A6" s="257" t="s">
        <v>800</v>
      </c>
      <c r="B6" s="257"/>
      <c r="C6" s="257"/>
      <c r="D6" s="257"/>
      <c r="E6" s="257"/>
    </row>
    <row r="8" spans="1:5" ht="31.5">
      <c r="A8" s="42" t="s">
        <v>34</v>
      </c>
      <c r="B8" s="41" t="s">
        <v>137</v>
      </c>
      <c r="C8" s="41" t="s">
        <v>138</v>
      </c>
      <c r="D8" s="41" t="s">
        <v>139</v>
      </c>
      <c r="E8" s="41" t="s">
        <v>140</v>
      </c>
    </row>
    <row r="9" spans="1:7" ht="46.5" customHeight="1">
      <c r="A9" s="40" t="s">
        <v>420</v>
      </c>
      <c r="B9" s="96" t="s">
        <v>523</v>
      </c>
      <c r="C9" s="96"/>
      <c r="D9" s="97"/>
      <c r="E9" s="164">
        <f>E11+E15+E19+E26+E30+E36</f>
        <v>6211.3</v>
      </c>
      <c r="G9" s="168"/>
    </row>
    <row r="10" spans="1:5" ht="18" customHeight="1">
      <c r="A10" s="52" t="s">
        <v>520</v>
      </c>
      <c r="B10" s="100" t="s">
        <v>521</v>
      </c>
      <c r="C10" s="96"/>
      <c r="D10" s="97"/>
      <c r="E10" s="85">
        <f>E11</f>
        <v>700</v>
      </c>
    </row>
    <row r="11" spans="1:5" ht="31.5">
      <c r="A11" s="52" t="s">
        <v>174</v>
      </c>
      <c r="B11" s="100" t="s">
        <v>525</v>
      </c>
      <c r="C11" s="100"/>
      <c r="D11" s="101"/>
      <c r="E11" s="56">
        <f>E12</f>
        <v>700</v>
      </c>
    </row>
    <row r="12" spans="1:5" ht="31.5">
      <c r="A12" s="133" t="s">
        <v>850</v>
      </c>
      <c r="B12" s="100" t="s">
        <v>525</v>
      </c>
      <c r="C12" s="100">
        <v>200</v>
      </c>
      <c r="D12" s="101"/>
      <c r="E12" s="56">
        <f>E13</f>
        <v>700</v>
      </c>
    </row>
    <row r="13" spans="1:5" ht="15.75">
      <c r="A13" s="52" t="s">
        <v>3</v>
      </c>
      <c r="B13" s="100" t="s">
        <v>525</v>
      </c>
      <c r="C13" s="100">
        <v>200</v>
      </c>
      <c r="D13" s="101" t="s">
        <v>14</v>
      </c>
      <c r="E13" s="56">
        <v>700</v>
      </c>
    </row>
    <row r="14" spans="1:5" ht="15.75">
      <c r="A14" s="52" t="s">
        <v>522</v>
      </c>
      <c r="B14" s="100" t="s">
        <v>524</v>
      </c>
      <c r="C14" s="100"/>
      <c r="D14" s="101"/>
      <c r="E14" s="56">
        <f>E15</f>
        <v>3050</v>
      </c>
    </row>
    <row r="15" spans="1:5" ht="15.75">
      <c r="A15" s="52" t="s">
        <v>177</v>
      </c>
      <c r="B15" s="100" t="s">
        <v>526</v>
      </c>
      <c r="C15" s="100"/>
      <c r="D15" s="101"/>
      <c r="E15" s="56">
        <f>E16</f>
        <v>3050</v>
      </c>
    </row>
    <row r="16" spans="1:5" ht="31.5">
      <c r="A16" s="133" t="s">
        <v>850</v>
      </c>
      <c r="B16" s="100" t="s">
        <v>526</v>
      </c>
      <c r="C16" s="100">
        <v>200</v>
      </c>
      <c r="D16" s="101"/>
      <c r="E16" s="56">
        <f>E17</f>
        <v>3050</v>
      </c>
    </row>
    <row r="17" spans="1:5" ht="15.75">
      <c r="A17" s="2" t="s">
        <v>6</v>
      </c>
      <c r="B17" s="100" t="s">
        <v>526</v>
      </c>
      <c r="C17" s="100">
        <v>200</v>
      </c>
      <c r="D17" s="101" t="s">
        <v>17</v>
      </c>
      <c r="E17" s="56">
        <f>3200-150</f>
        <v>3050</v>
      </c>
    </row>
    <row r="18" spans="1:5" ht="31.5">
      <c r="A18" s="2" t="s">
        <v>527</v>
      </c>
      <c r="B18" s="100" t="s">
        <v>528</v>
      </c>
      <c r="C18" s="100"/>
      <c r="D18" s="101"/>
      <c r="E18" s="56">
        <f>E19+E26</f>
        <v>889.6</v>
      </c>
    </row>
    <row r="19" spans="1:5" ht="31.5">
      <c r="A19" s="52" t="s">
        <v>179</v>
      </c>
      <c r="B19" s="100" t="s">
        <v>529</v>
      </c>
      <c r="C19" s="100"/>
      <c r="D19" s="101"/>
      <c r="E19" s="56">
        <f>E20+E22+E24</f>
        <v>889.6</v>
      </c>
    </row>
    <row r="20" spans="1:5" ht="31.5" hidden="1">
      <c r="A20" s="58" t="s">
        <v>160</v>
      </c>
      <c r="B20" s="100" t="s">
        <v>396</v>
      </c>
      <c r="C20" s="102">
        <v>244</v>
      </c>
      <c r="D20" s="103"/>
      <c r="E20" s="56">
        <f>E21</f>
        <v>0</v>
      </c>
    </row>
    <row r="21" spans="1:5" ht="15.75" hidden="1">
      <c r="A21" s="58" t="s">
        <v>3</v>
      </c>
      <c r="B21" s="100" t="s">
        <v>396</v>
      </c>
      <c r="C21" s="102">
        <v>244</v>
      </c>
      <c r="D21" s="103" t="s">
        <v>14</v>
      </c>
      <c r="E21" s="56">
        <v>0</v>
      </c>
    </row>
    <row r="22" spans="1:5" ht="31.5" hidden="1">
      <c r="A22" s="11" t="s">
        <v>182</v>
      </c>
      <c r="B22" s="100" t="s">
        <v>396</v>
      </c>
      <c r="C22" s="102">
        <v>243</v>
      </c>
      <c r="D22" s="103"/>
      <c r="E22" s="56">
        <f>E23</f>
        <v>0</v>
      </c>
    </row>
    <row r="23" spans="1:5" ht="15.75" hidden="1">
      <c r="A23" s="58" t="s">
        <v>5</v>
      </c>
      <c r="B23" s="100" t="s">
        <v>396</v>
      </c>
      <c r="C23" s="102">
        <v>243</v>
      </c>
      <c r="D23" s="103" t="s">
        <v>16</v>
      </c>
      <c r="E23" s="56">
        <v>0</v>
      </c>
    </row>
    <row r="24" spans="1:5" ht="15.75">
      <c r="A24" s="230" t="s">
        <v>859</v>
      </c>
      <c r="B24" s="100" t="s">
        <v>529</v>
      </c>
      <c r="C24" s="102">
        <v>400</v>
      </c>
      <c r="D24" s="103"/>
      <c r="E24" s="56">
        <f>E25</f>
        <v>889.6</v>
      </c>
    </row>
    <row r="25" spans="1:5" ht="15.75">
      <c r="A25" s="58" t="s">
        <v>5</v>
      </c>
      <c r="B25" s="100" t="s">
        <v>529</v>
      </c>
      <c r="C25" s="102">
        <v>400</v>
      </c>
      <c r="D25" s="103" t="s">
        <v>16</v>
      </c>
      <c r="E25" s="56">
        <v>889.6</v>
      </c>
    </row>
    <row r="26" spans="1:5" ht="31.5" hidden="1">
      <c r="A26" s="52" t="s">
        <v>183</v>
      </c>
      <c r="B26" s="100" t="s">
        <v>530</v>
      </c>
      <c r="C26" s="100"/>
      <c r="D26" s="101"/>
      <c r="E26" s="56">
        <f>E27</f>
        <v>0</v>
      </c>
    </row>
    <row r="27" spans="1:5" ht="31.5" hidden="1">
      <c r="A27" s="133" t="s">
        <v>699</v>
      </c>
      <c r="B27" s="100" t="s">
        <v>530</v>
      </c>
      <c r="C27" s="100">
        <v>240</v>
      </c>
      <c r="D27" s="101"/>
      <c r="E27" s="56">
        <f>E28</f>
        <v>0</v>
      </c>
    </row>
    <row r="28" spans="1:5" ht="15.75" hidden="1">
      <c r="A28" s="52" t="s">
        <v>5</v>
      </c>
      <c r="B28" s="100" t="s">
        <v>530</v>
      </c>
      <c r="C28" s="100">
        <v>240</v>
      </c>
      <c r="D28" s="101" t="s">
        <v>16</v>
      </c>
      <c r="E28" s="56">
        <v>0</v>
      </c>
    </row>
    <row r="29" spans="1:5" ht="18" customHeight="1" hidden="1">
      <c r="A29" s="2" t="s">
        <v>531</v>
      </c>
      <c r="B29" s="100" t="s">
        <v>532</v>
      </c>
      <c r="C29" s="100"/>
      <c r="D29" s="101"/>
      <c r="E29" s="56">
        <f>E30</f>
        <v>0</v>
      </c>
    </row>
    <row r="30" spans="1:5" ht="17.25" customHeight="1" hidden="1">
      <c r="A30" s="52" t="s">
        <v>184</v>
      </c>
      <c r="B30" s="100" t="s">
        <v>533</v>
      </c>
      <c r="C30" s="100"/>
      <c r="D30" s="101"/>
      <c r="E30" s="56">
        <f>E31+E33</f>
        <v>0</v>
      </c>
    </row>
    <row r="31" spans="1:5" ht="31.5" hidden="1">
      <c r="A31" s="2" t="s">
        <v>185</v>
      </c>
      <c r="B31" s="100" t="s">
        <v>398</v>
      </c>
      <c r="C31" s="100">
        <v>810</v>
      </c>
      <c r="D31" s="101"/>
      <c r="E31" s="56">
        <f>E32</f>
        <v>0</v>
      </c>
    </row>
    <row r="32" spans="1:5" ht="15.75" hidden="1">
      <c r="A32" s="2" t="s">
        <v>4</v>
      </c>
      <c r="B32" s="100" t="s">
        <v>398</v>
      </c>
      <c r="C32" s="100">
        <v>810</v>
      </c>
      <c r="D32" s="101" t="s">
        <v>15</v>
      </c>
      <c r="E32" s="56">
        <v>0</v>
      </c>
    </row>
    <row r="33" spans="1:5" ht="31.5" hidden="1">
      <c r="A33" s="133" t="s">
        <v>699</v>
      </c>
      <c r="B33" s="100" t="s">
        <v>533</v>
      </c>
      <c r="C33" s="100">
        <v>240</v>
      </c>
      <c r="D33" s="101"/>
      <c r="E33" s="56">
        <f>E34</f>
        <v>0</v>
      </c>
    </row>
    <row r="34" spans="1:5" ht="15.75" hidden="1">
      <c r="A34" s="2" t="s">
        <v>6</v>
      </c>
      <c r="B34" s="100" t="s">
        <v>533</v>
      </c>
      <c r="C34" s="100">
        <v>240</v>
      </c>
      <c r="D34" s="101" t="s">
        <v>17</v>
      </c>
      <c r="E34" s="56">
        <v>0</v>
      </c>
    </row>
    <row r="35" spans="1:5" ht="15.75">
      <c r="A35" s="2" t="s">
        <v>535</v>
      </c>
      <c r="B35" s="100" t="s">
        <v>534</v>
      </c>
      <c r="C35" s="100"/>
      <c r="D35" s="101"/>
      <c r="E35" s="56">
        <f>E36</f>
        <v>1571.7</v>
      </c>
    </row>
    <row r="36" spans="1:5" ht="31.5">
      <c r="A36" s="2" t="s">
        <v>186</v>
      </c>
      <c r="B36" s="100" t="s">
        <v>536</v>
      </c>
      <c r="C36" s="100"/>
      <c r="D36" s="101"/>
      <c r="E36" s="56">
        <f>E37</f>
        <v>1571.7</v>
      </c>
    </row>
    <row r="37" spans="1:5" ht="31.5">
      <c r="A37" s="133" t="s">
        <v>850</v>
      </c>
      <c r="B37" s="100" t="s">
        <v>536</v>
      </c>
      <c r="C37" s="100">
        <v>200</v>
      </c>
      <c r="D37" s="101"/>
      <c r="E37" s="56">
        <f>E38</f>
        <v>1571.7</v>
      </c>
    </row>
    <row r="38" spans="1:5" ht="15.75">
      <c r="A38" s="2" t="s">
        <v>4</v>
      </c>
      <c r="B38" s="100" t="s">
        <v>536</v>
      </c>
      <c r="C38" s="100">
        <v>200</v>
      </c>
      <c r="D38" s="101" t="s">
        <v>15</v>
      </c>
      <c r="E38" s="56">
        <f>2158-586.3</f>
        <v>1571.7</v>
      </c>
    </row>
    <row r="39" spans="1:5" ht="47.25">
      <c r="A39" s="87" t="s">
        <v>421</v>
      </c>
      <c r="B39" s="96" t="s">
        <v>544</v>
      </c>
      <c r="C39" s="96"/>
      <c r="D39" s="97"/>
      <c r="E39" s="164">
        <f>E40+E66+E81+E113+E133+E145</f>
        <v>1142</v>
      </c>
    </row>
    <row r="40" spans="1:5" ht="48" customHeight="1">
      <c r="A40" s="86" t="s">
        <v>191</v>
      </c>
      <c r="B40" s="98" t="s">
        <v>538</v>
      </c>
      <c r="C40" s="98"/>
      <c r="D40" s="99"/>
      <c r="E40" s="229">
        <f>E42+E48+E51+E55+E60+E63</f>
        <v>635</v>
      </c>
    </row>
    <row r="41" spans="1:5" ht="17.25" customHeight="1">
      <c r="A41" s="2" t="s">
        <v>890</v>
      </c>
      <c r="B41" s="100" t="s">
        <v>537</v>
      </c>
      <c r="C41" s="100"/>
      <c r="D41" s="101"/>
      <c r="E41" s="56">
        <f>E42</f>
        <v>450</v>
      </c>
    </row>
    <row r="42" spans="1:5" ht="15.75">
      <c r="A42" s="52" t="s">
        <v>889</v>
      </c>
      <c r="B42" s="100" t="s">
        <v>746</v>
      </c>
      <c r="C42" s="100"/>
      <c r="D42" s="101"/>
      <c r="E42" s="56">
        <f>E43+E45</f>
        <v>450</v>
      </c>
    </row>
    <row r="43" spans="1:5" ht="39.75" customHeight="1">
      <c r="A43" s="133" t="s">
        <v>850</v>
      </c>
      <c r="B43" s="100" t="s">
        <v>746</v>
      </c>
      <c r="C43" s="100">
        <v>200</v>
      </c>
      <c r="D43" s="101"/>
      <c r="E43" s="56">
        <f>E44</f>
        <v>425</v>
      </c>
    </row>
    <row r="44" spans="1:5" ht="15.75">
      <c r="A44" s="46" t="s">
        <v>2</v>
      </c>
      <c r="B44" s="100" t="s">
        <v>746</v>
      </c>
      <c r="C44" s="100">
        <v>200</v>
      </c>
      <c r="D44" s="101" t="s">
        <v>30</v>
      </c>
      <c r="E44" s="56">
        <v>425</v>
      </c>
    </row>
    <row r="45" spans="1:5" ht="15.75">
      <c r="A45" s="2" t="s">
        <v>849</v>
      </c>
      <c r="B45" s="100" t="s">
        <v>746</v>
      </c>
      <c r="C45" s="100">
        <v>300</v>
      </c>
      <c r="D45" s="101"/>
      <c r="E45" s="56">
        <f>E46</f>
        <v>25</v>
      </c>
    </row>
    <row r="46" spans="1:5" ht="15.75">
      <c r="A46" s="46" t="s">
        <v>2</v>
      </c>
      <c r="B46" s="100" t="s">
        <v>746</v>
      </c>
      <c r="C46" s="100">
        <v>300</v>
      </c>
      <c r="D46" s="101" t="s">
        <v>30</v>
      </c>
      <c r="E46" s="56">
        <v>25</v>
      </c>
    </row>
    <row r="47" spans="1:5" ht="30" customHeight="1">
      <c r="A47" s="2" t="s">
        <v>891</v>
      </c>
      <c r="B47" s="100" t="s">
        <v>540</v>
      </c>
      <c r="C47" s="100"/>
      <c r="D47" s="101"/>
      <c r="E47" s="56">
        <f>E48</f>
        <v>95</v>
      </c>
    </row>
    <row r="48" spans="1:5" ht="15.75">
      <c r="A48" s="52" t="s">
        <v>197</v>
      </c>
      <c r="B48" s="100" t="s">
        <v>539</v>
      </c>
      <c r="C48" s="100"/>
      <c r="D48" s="101"/>
      <c r="E48" s="56">
        <f>E49</f>
        <v>95</v>
      </c>
    </row>
    <row r="49" spans="1:5" ht="31.5">
      <c r="A49" s="133" t="s">
        <v>850</v>
      </c>
      <c r="B49" s="100" t="s">
        <v>539</v>
      </c>
      <c r="C49" s="100">
        <v>200</v>
      </c>
      <c r="D49" s="101"/>
      <c r="E49" s="56">
        <f>E50</f>
        <v>95</v>
      </c>
    </row>
    <row r="50" spans="1:5" ht="15.75">
      <c r="A50" s="46" t="s">
        <v>2</v>
      </c>
      <c r="B50" s="100" t="s">
        <v>539</v>
      </c>
      <c r="C50" s="100">
        <v>200</v>
      </c>
      <c r="D50" s="101" t="s">
        <v>30</v>
      </c>
      <c r="E50" s="56">
        <v>95</v>
      </c>
    </row>
    <row r="51" spans="1:5" ht="15.75" hidden="1">
      <c r="A51" s="52" t="s">
        <v>199</v>
      </c>
      <c r="B51" s="100" t="s">
        <v>200</v>
      </c>
      <c r="C51" s="100"/>
      <c r="D51" s="101"/>
      <c r="E51" s="56">
        <f>E52</f>
        <v>0</v>
      </c>
    </row>
    <row r="52" spans="1:5" ht="31.5" hidden="1">
      <c r="A52" s="46" t="s">
        <v>160</v>
      </c>
      <c r="B52" s="100" t="s">
        <v>200</v>
      </c>
      <c r="C52" s="100">
        <v>244</v>
      </c>
      <c r="D52" s="101"/>
      <c r="E52" s="56">
        <f>E53</f>
        <v>0</v>
      </c>
    </row>
    <row r="53" spans="1:5" ht="15.75" hidden="1">
      <c r="A53" s="46" t="s">
        <v>2</v>
      </c>
      <c r="B53" s="100" t="s">
        <v>200</v>
      </c>
      <c r="C53" s="100">
        <v>244</v>
      </c>
      <c r="D53" s="101" t="s">
        <v>30</v>
      </c>
      <c r="E53" s="56">
        <v>0</v>
      </c>
    </row>
    <row r="54" spans="1:5" ht="15.75">
      <c r="A54" s="2" t="s">
        <v>541</v>
      </c>
      <c r="B54" s="100" t="s">
        <v>778</v>
      </c>
      <c r="C54" s="100"/>
      <c r="D54" s="101"/>
      <c r="E54" s="56">
        <f>E55</f>
        <v>90</v>
      </c>
    </row>
    <row r="55" spans="1:5" ht="15.75">
      <c r="A55" s="52" t="s">
        <v>201</v>
      </c>
      <c r="B55" s="100" t="s">
        <v>779</v>
      </c>
      <c r="C55" s="100"/>
      <c r="D55" s="101"/>
      <c r="E55" s="56">
        <f>E58</f>
        <v>90</v>
      </c>
    </row>
    <row r="56" spans="1:5" ht="15.75" hidden="1">
      <c r="A56" s="2" t="s">
        <v>196</v>
      </c>
      <c r="B56" s="100" t="s">
        <v>202</v>
      </c>
      <c r="C56" s="100">
        <v>350</v>
      </c>
      <c r="D56" s="101"/>
      <c r="E56" s="56">
        <f>E57</f>
        <v>0</v>
      </c>
    </row>
    <row r="57" spans="1:5" ht="15.75" hidden="1">
      <c r="A57" s="46" t="s">
        <v>2</v>
      </c>
      <c r="B57" s="100" t="s">
        <v>202</v>
      </c>
      <c r="C57" s="100">
        <v>350</v>
      </c>
      <c r="D57" s="101" t="s">
        <v>30</v>
      </c>
      <c r="E57" s="56">
        <v>0</v>
      </c>
    </row>
    <row r="58" spans="1:5" ht="31.5">
      <c r="A58" s="133" t="s">
        <v>850</v>
      </c>
      <c r="B58" s="100" t="s">
        <v>779</v>
      </c>
      <c r="C58" s="100">
        <v>200</v>
      </c>
      <c r="D58" s="101"/>
      <c r="E58" s="56">
        <f>E59</f>
        <v>90</v>
      </c>
    </row>
    <row r="59" spans="1:5" ht="15.75">
      <c r="A59" s="46" t="s">
        <v>6</v>
      </c>
      <c r="B59" s="100" t="s">
        <v>779</v>
      </c>
      <c r="C59" s="100">
        <v>200</v>
      </c>
      <c r="D59" s="101" t="s">
        <v>17</v>
      </c>
      <c r="E59" s="56">
        <v>90</v>
      </c>
    </row>
    <row r="60" spans="1:5" ht="15.75" hidden="1">
      <c r="A60" s="52" t="s">
        <v>203</v>
      </c>
      <c r="B60" s="100" t="s">
        <v>204</v>
      </c>
      <c r="C60" s="100"/>
      <c r="D60" s="101"/>
      <c r="E60" s="163">
        <f>E61</f>
        <v>0</v>
      </c>
    </row>
    <row r="61" spans="1:5" ht="31.5" hidden="1">
      <c r="A61" s="46" t="s">
        <v>160</v>
      </c>
      <c r="B61" s="100" t="s">
        <v>204</v>
      </c>
      <c r="C61" s="100">
        <v>244</v>
      </c>
      <c r="D61" s="101"/>
      <c r="E61" s="163">
        <f>E62</f>
        <v>0</v>
      </c>
    </row>
    <row r="62" spans="1:5" ht="15.75" hidden="1">
      <c r="A62" s="46" t="s">
        <v>2</v>
      </c>
      <c r="B62" s="100" t="s">
        <v>204</v>
      </c>
      <c r="C62" s="100">
        <v>244</v>
      </c>
      <c r="D62" s="101" t="s">
        <v>30</v>
      </c>
      <c r="E62" s="163">
        <v>0</v>
      </c>
    </row>
    <row r="63" spans="1:5" ht="15.75" hidden="1">
      <c r="A63" s="52" t="s">
        <v>205</v>
      </c>
      <c r="B63" s="100" t="s">
        <v>206</v>
      </c>
      <c r="C63" s="100"/>
      <c r="D63" s="101"/>
      <c r="E63" s="163">
        <f>E64</f>
        <v>0</v>
      </c>
    </row>
    <row r="64" spans="1:5" ht="31.5" hidden="1">
      <c r="A64" s="46" t="s">
        <v>160</v>
      </c>
      <c r="B64" s="100" t="s">
        <v>206</v>
      </c>
      <c r="C64" s="100">
        <v>244</v>
      </c>
      <c r="D64" s="101"/>
      <c r="E64" s="163">
        <f>E65</f>
        <v>0</v>
      </c>
    </row>
    <row r="65" spans="1:5" ht="15.75" hidden="1">
      <c r="A65" s="46" t="s">
        <v>2</v>
      </c>
      <c r="B65" s="100" t="s">
        <v>206</v>
      </c>
      <c r="C65" s="100">
        <v>244</v>
      </c>
      <c r="D65" s="101" t="s">
        <v>30</v>
      </c>
      <c r="E65" s="163">
        <v>0</v>
      </c>
    </row>
    <row r="66" spans="1:5" ht="47.25" hidden="1">
      <c r="A66" s="86" t="s">
        <v>422</v>
      </c>
      <c r="B66" s="98" t="s">
        <v>546</v>
      </c>
      <c r="C66" s="100"/>
      <c r="D66" s="101"/>
      <c r="E66" s="194">
        <f>E68+E74+E78</f>
        <v>0</v>
      </c>
    </row>
    <row r="67" spans="1:5" ht="15.75" hidden="1">
      <c r="A67" s="2" t="s">
        <v>545</v>
      </c>
      <c r="B67" s="100" t="s">
        <v>549</v>
      </c>
      <c r="C67" s="100"/>
      <c r="D67" s="101"/>
      <c r="E67" s="163">
        <f>E68</f>
        <v>0</v>
      </c>
    </row>
    <row r="68" spans="1:5" ht="15.75" hidden="1">
      <c r="A68" s="52" t="s">
        <v>209</v>
      </c>
      <c r="B68" s="100" t="s">
        <v>550</v>
      </c>
      <c r="C68" s="100"/>
      <c r="D68" s="101"/>
      <c r="E68" s="163">
        <f>E69+E71</f>
        <v>0</v>
      </c>
    </row>
    <row r="69" spans="1:5" ht="31.5" hidden="1">
      <c r="A69" s="133" t="s">
        <v>699</v>
      </c>
      <c r="B69" s="100" t="s">
        <v>550</v>
      </c>
      <c r="C69" s="100">
        <v>240</v>
      </c>
      <c r="D69" s="101"/>
      <c r="E69" s="163">
        <f>E70</f>
        <v>0</v>
      </c>
    </row>
    <row r="70" spans="1:5" ht="15.75" hidden="1">
      <c r="A70" s="9" t="s">
        <v>31</v>
      </c>
      <c r="B70" s="100" t="s">
        <v>550</v>
      </c>
      <c r="C70" s="100">
        <v>240</v>
      </c>
      <c r="D70" s="101" t="s">
        <v>32</v>
      </c>
      <c r="E70" s="163">
        <v>0</v>
      </c>
    </row>
    <row r="71" spans="1:5" ht="15.75" hidden="1">
      <c r="A71" s="2" t="s">
        <v>211</v>
      </c>
      <c r="B71" s="100" t="s">
        <v>210</v>
      </c>
      <c r="C71" s="100">
        <v>852</v>
      </c>
      <c r="D71" s="101"/>
      <c r="E71" s="163">
        <f>E72</f>
        <v>0</v>
      </c>
    </row>
    <row r="72" spans="1:5" ht="15.75" hidden="1">
      <c r="A72" s="9" t="s">
        <v>31</v>
      </c>
      <c r="B72" s="100" t="s">
        <v>210</v>
      </c>
      <c r="C72" s="100">
        <v>852</v>
      </c>
      <c r="D72" s="101" t="s">
        <v>32</v>
      </c>
      <c r="E72" s="163">
        <v>0</v>
      </c>
    </row>
    <row r="73" spans="1:5" ht="15.75" hidden="1">
      <c r="A73" s="2" t="s">
        <v>691</v>
      </c>
      <c r="B73" s="100" t="s">
        <v>547</v>
      </c>
      <c r="C73" s="100"/>
      <c r="D73" s="101"/>
      <c r="E73" s="163">
        <f>E74</f>
        <v>0</v>
      </c>
    </row>
    <row r="74" spans="1:5" ht="15.75" hidden="1">
      <c r="A74" s="52" t="s">
        <v>692</v>
      </c>
      <c r="B74" s="100" t="s">
        <v>551</v>
      </c>
      <c r="C74" s="100"/>
      <c r="D74" s="101"/>
      <c r="E74" s="163">
        <f>E75</f>
        <v>0</v>
      </c>
    </row>
    <row r="75" spans="1:5" ht="31.5" hidden="1">
      <c r="A75" s="133" t="s">
        <v>699</v>
      </c>
      <c r="B75" s="100" t="s">
        <v>551</v>
      </c>
      <c r="C75" s="100">
        <v>240</v>
      </c>
      <c r="D75" s="101"/>
      <c r="E75" s="163">
        <f>E76</f>
        <v>0</v>
      </c>
    </row>
    <row r="76" spans="1:5" ht="15.75" hidden="1">
      <c r="A76" s="9" t="s">
        <v>31</v>
      </c>
      <c r="B76" s="100" t="s">
        <v>551</v>
      </c>
      <c r="C76" s="100">
        <v>240</v>
      </c>
      <c r="D76" s="101" t="s">
        <v>32</v>
      </c>
      <c r="E76" s="163">
        <v>0</v>
      </c>
    </row>
    <row r="77" spans="1:5" ht="31.5" hidden="1">
      <c r="A77" s="2" t="s">
        <v>730</v>
      </c>
      <c r="B77" s="100" t="s">
        <v>548</v>
      </c>
      <c r="C77" s="100"/>
      <c r="D77" s="101"/>
      <c r="E77" s="163">
        <f>E78</f>
        <v>0</v>
      </c>
    </row>
    <row r="78" spans="1:5" ht="15.75" hidden="1">
      <c r="A78" s="52" t="s">
        <v>679</v>
      </c>
      <c r="B78" s="100" t="s">
        <v>552</v>
      </c>
      <c r="C78" s="100"/>
      <c r="D78" s="101"/>
      <c r="E78" s="163">
        <f>E79</f>
        <v>0</v>
      </c>
    </row>
    <row r="79" spans="1:5" ht="31.5" hidden="1">
      <c r="A79" s="133" t="s">
        <v>699</v>
      </c>
      <c r="B79" s="100" t="s">
        <v>552</v>
      </c>
      <c r="C79" s="100">
        <v>240</v>
      </c>
      <c r="D79" s="101"/>
      <c r="E79" s="163">
        <f>E80</f>
        <v>0</v>
      </c>
    </row>
    <row r="80" spans="1:5" ht="15.75" hidden="1">
      <c r="A80" s="9" t="s">
        <v>31</v>
      </c>
      <c r="B80" s="100" t="s">
        <v>552</v>
      </c>
      <c r="C80" s="100">
        <v>240</v>
      </c>
      <c r="D80" s="101" t="s">
        <v>32</v>
      </c>
      <c r="E80" s="163">
        <v>0</v>
      </c>
    </row>
    <row r="81" spans="1:5" ht="31.5">
      <c r="A81" s="86" t="s">
        <v>750</v>
      </c>
      <c r="B81" s="98" t="s">
        <v>546</v>
      </c>
      <c r="C81" s="98"/>
      <c r="D81" s="99"/>
      <c r="E81" s="229">
        <f>E83+E87+E93+E98+E102+E105+E109</f>
        <v>507</v>
      </c>
    </row>
    <row r="82" spans="1:5" ht="31.5" hidden="1">
      <c r="A82" s="2" t="s">
        <v>553</v>
      </c>
      <c r="B82" s="100" t="s">
        <v>556</v>
      </c>
      <c r="C82" s="98"/>
      <c r="D82" s="99"/>
      <c r="E82" s="194">
        <f>E83</f>
        <v>0</v>
      </c>
    </row>
    <row r="83" spans="1:5" ht="31.5" hidden="1">
      <c r="A83" s="52" t="s">
        <v>218</v>
      </c>
      <c r="B83" s="100" t="s">
        <v>557</v>
      </c>
      <c r="C83" s="100"/>
      <c r="D83" s="101"/>
      <c r="E83" s="163">
        <f>E84</f>
        <v>0</v>
      </c>
    </row>
    <row r="84" spans="1:5" ht="31.5" hidden="1">
      <c r="A84" s="133" t="s">
        <v>699</v>
      </c>
      <c r="B84" s="100" t="s">
        <v>557</v>
      </c>
      <c r="C84" s="100">
        <v>240</v>
      </c>
      <c r="D84" s="101"/>
      <c r="E84" s="163">
        <f>E85</f>
        <v>0</v>
      </c>
    </row>
    <row r="85" spans="1:5" ht="15.75" hidden="1">
      <c r="A85" s="52" t="s">
        <v>28</v>
      </c>
      <c r="B85" s="100" t="s">
        <v>557</v>
      </c>
      <c r="C85" s="100">
        <v>240</v>
      </c>
      <c r="D85" s="101" t="s">
        <v>18</v>
      </c>
      <c r="E85" s="163">
        <v>0</v>
      </c>
    </row>
    <row r="86" spans="1:5" ht="47.25" hidden="1">
      <c r="A86" s="2" t="s">
        <v>554</v>
      </c>
      <c r="B86" s="100" t="s">
        <v>549</v>
      </c>
      <c r="C86" s="100"/>
      <c r="D86" s="101"/>
      <c r="E86" s="163">
        <f>E87</f>
        <v>0</v>
      </c>
    </row>
    <row r="87" spans="1:5" ht="47.25" hidden="1">
      <c r="A87" s="52" t="s">
        <v>220</v>
      </c>
      <c r="B87" s="100" t="s">
        <v>761</v>
      </c>
      <c r="C87" s="100"/>
      <c r="D87" s="101"/>
      <c r="E87" s="163">
        <f>E88+E90</f>
        <v>0</v>
      </c>
    </row>
    <row r="88" spans="1:5" ht="15.75" hidden="1">
      <c r="A88" s="2" t="s">
        <v>222</v>
      </c>
      <c r="B88" s="100" t="s">
        <v>761</v>
      </c>
      <c r="C88" s="100">
        <v>111</v>
      </c>
      <c r="D88" s="101"/>
      <c r="E88" s="163">
        <f>E89</f>
        <v>0</v>
      </c>
    </row>
    <row r="89" spans="1:5" ht="15.75" hidden="1">
      <c r="A89" s="52" t="s">
        <v>28</v>
      </c>
      <c r="B89" s="100" t="s">
        <v>761</v>
      </c>
      <c r="C89" s="100">
        <v>111</v>
      </c>
      <c r="D89" s="101" t="s">
        <v>18</v>
      </c>
      <c r="E89" s="163">
        <v>0</v>
      </c>
    </row>
    <row r="90" spans="1:5" ht="31.5" hidden="1">
      <c r="A90" s="133" t="s">
        <v>850</v>
      </c>
      <c r="B90" s="100" t="s">
        <v>761</v>
      </c>
      <c r="C90" s="100">
        <v>200</v>
      </c>
      <c r="D90" s="101"/>
      <c r="E90" s="163">
        <f>E91</f>
        <v>0</v>
      </c>
    </row>
    <row r="91" spans="1:5" ht="15.75" hidden="1">
      <c r="A91" s="52" t="s">
        <v>28</v>
      </c>
      <c r="B91" s="100" t="s">
        <v>761</v>
      </c>
      <c r="C91" s="100">
        <v>200</v>
      </c>
      <c r="D91" s="101" t="s">
        <v>18</v>
      </c>
      <c r="E91" s="163">
        <v>0</v>
      </c>
    </row>
    <row r="92" spans="1:5" ht="32.25" customHeight="1">
      <c r="A92" s="2" t="s">
        <v>555</v>
      </c>
      <c r="B92" s="100" t="s">
        <v>547</v>
      </c>
      <c r="C92" s="100"/>
      <c r="D92" s="101"/>
      <c r="E92" s="56">
        <f>E93</f>
        <v>102</v>
      </c>
    </row>
    <row r="93" spans="1:5" ht="31.5">
      <c r="A93" s="52" t="s">
        <v>223</v>
      </c>
      <c r="B93" s="100" t="s">
        <v>751</v>
      </c>
      <c r="C93" s="100"/>
      <c r="D93" s="101"/>
      <c r="E93" s="56">
        <f>E95+E97</f>
        <v>102</v>
      </c>
    </row>
    <row r="94" spans="1:5" ht="15.75">
      <c r="A94" s="2" t="s">
        <v>849</v>
      </c>
      <c r="B94" s="100" t="s">
        <v>751</v>
      </c>
      <c r="C94" s="100">
        <v>300</v>
      </c>
      <c r="D94" s="101"/>
      <c r="E94" s="56">
        <f>E95</f>
        <v>42</v>
      </c>
    </row>
    <row r="95" spans="1:5" ht="15.75">
      <c r="A95" s="52" t="s">
        <v>28</v>
      </c>
      <c r="B95" s="100" t="s">
        <v>751</v>
      </c>
      <c r="C95" s="100">
        <v>300</v>
      </c>
      <c r="D95" s="101" t="s">
        <v>18</v>
      </c>
      <c r="E95" s="56">
        <v>42</v>
      </c>
    </row>
    <row r="96" spans="1:5" ht="31.5">
      <c r="A96" s="133" t="s">
        <v>850</v>
      </c>
      <c r="B96" s="100" t="s">
        <v>751</v>
      </c>
      <c r="C96" s="100">
        <v>200</v>
      </c>
      <c r="D96" s="101"/>
      <c r="E96" s="56">
        <f>E97</f>
        <v>60</v>
      </c>
    </row>
    <row r="97" spans="1:5" ht="15.75">
      <c r="A97" s="52" t="s">
        <v>28</v>
      </c>
      <c r="B97" s="100" t="s">
        <v>751</v>
      </c>
      <c r="C97" s="100">
        <v>200</v>
      </c>
      <c r="D97" s="101" t="s">
        <v>18</v>
      </c>
      <c r="E97" s="56">
        <v>60</v>
      </c>
    </row>
    <row r="98" spans="1:5" ht="15.75" hidden="1">
      <c r="A98" s="52" t="s">
        <v>225</v>
      </c>
      <c r="B98" s="100" t="s">
        <v>226</v>
      </c>
      <c r="C98" s="100"/>
      <c r="D98" s="101"/>
      <c r="E98" s="163">
        <f>E99</f>
        <v>0</v>
      </c>
    </row>
    <row r="99" spans="1:5" ht="31.5" hidden="1">
      <c r="A99" s="46" t="s">
        <v>160</v>
      </c>
      <c r="B99" s="100" t="s">
        <v>226</v>
      </c>
      <c r="C99" s="100">
        <v>244</v>
      </c>
      <c r="D99" s="101"/>
      <c r="E99" s="163">
        <f>E100</f>
        <v>0</v>
      </c>
    </row>
    <row r="100" spans="1:5" ht="15.75" hidden="1">
      <c r="A100" s="52" t="s">
        <v>28</v>
      </c>
      <c r="B100" s="100" t="s">
        <v>226</v>
      </c>
      <c r="C100" s="100">
        <v>244</v>
      </c>
      <c r="D100" s="101" t="s">
        <v>18</v>
      </c>
      <c r="E100" s="163">
        <v>0</v>
      </c>
    </row>
    <row r="101" spans="1:5" ht="15.75">
      <c r="A101" s="2" t="s">
        <v>560</v>
      </c>
      <c r="B101" s="100" t="s">
        <v>548</v>
      </c>
      <c r="C101" s="100"/>
      <c r="D101" s="101"/>
      <c r="E101" s="56">
        <f>E102</f>
        <v>80</v>
      </c>
    </row>
    <row r="102" spans="1:5" ht="15.75">
      <c r="A102" s="52" t="s">
        <v>227</v>
      </c>
      <c r="B102" s="100" t="s">
        <v>752</v>
      </c>
      <c r="C102" s="100"/>
      <c r="D102" s="101"/>
      <c r="E102" s="56">
        <f>E103</f>
        <v>80</v>
      </c>
    </row>
    <row r="103" spans="1:5" ht="31.5">
      <c r="A103" s="133" t="s">
        <v>850</v>
      </c>
      <c r="B103" s="100" t="s">
        <v>752</v>
      </c>
      <c r="C103" s="100">
        <v>200</v>
      </c>
      <c r="D103" s="101"/>
      <c r="E103" s="56">
        <f>E104</f>
        <v>80</v>
      </c>
    </row>
    <row r="104" spans="1:5" ht="15.75">
      <c r="A104" s="52" t="s">
        <v>28</v>
      </c>
      <c r="B104" s="100" t="s">
        <v>752</v>
      </c>
      <c r="C104" s="100">
        <v>200</v>
      </c>
      <c r="D104" s="101" t="s">
        <v>18</v>
      </c>
      <c r="E104" s="56">
        <v>80</v>
      </c>
    </row>
    <row r="105" spans="1:5" ht="15.75" hidden="1">
      <c r="A105" s="2" t="s">
        <v>759</v>
      </c>
      <c r="B105" s="100" t="s">
        <v>755</v>
      </c>
      <c r="C105" s="100"/>
      <c r="D105" s="101"/>
      <c r="E105" s="56">
        <f>E106</f>
        <v>0</v>
      </c>
    </row>
    <row r="106" spans="1:5" ht="15.75" hidden="1">
      <c r="A106" s="52" t="s">
        <v>760</v>
      </c>
      <c r="B106" s="100" t="s">
        <v>756</v>
      </c>
      <c r="C106" s="100"/>
      <c r="D106" s="101"/>
      <c r="E106" s="56">
        <f>E107</f>
        <v>0</v>
      </c>
    </row>
    <row r="107" spans="1:5" ht="31.5" hidden="1">
      <c r="A107" s="133" t="s">
        <v>850</v>
      </c>
      <c r="B107" s="100" t="s">
        <v>756</v>
      </c>
      <c r="C107" s="100">
        <v>200</v>
      </c>
      <c r="D107" s="101"/>
      <c r="E107" s="56">
        <f>E108</f>
        <v>0</v>
      </c>
    </row>
    <row r="108" spans="1:5" ht="15.75" hidden="1">
      <c r="A108" s="52" t="s">
        <v>28</v>
      </c>
      <c r="B108" s="100" t="s">
        <v>756</v>
      </c>
      <c r="C108" s="100">
        <v>200</v>
      </c>
      <c r="D108" s="101" t="s">
        <v>18</v>
      </c>
      <c r="E108" s="56">
        <v>0</v>
      </c>
    </row>
    <row r="109" spans="1:5" ht="15.75">
      <c r="A109" s="2" t="s">
        <v>754</v>
      </c>
      <c r="B109" s="100" t="s">
        <v>757</v>
      </c>
      <c r="C109" s="100"/>
      <c r="D109" s="101"/>
      <c r="E109" s="56">
        <f>E110</f>
        <v>325</v>
      </c>
    </row>
    <row r="110" spans="1:5" ht="15.75">
      <c r="A110" s="52" t="s">
        <v>753</v>
      </c>
      <c r="B110" s="100" t="s">
        <v>758</v>
      </c>
      <c r="C110" s="100"/>
      <c r="D110" s="101"/>
      <c r="E110" s="56">
        <f>E111</f>
        <v>325</v>
      </c>
    </row>
    <row r="111" spans="1:5" ht="31.5">
      <c r="A111" s="133" t="s">
        <v>850</v>
      </c>
      <c r="B111" s="100" t="s">
        <v>758</v>
      </c>
      <c r="C111" s="100">
        <v>200</v>
      </c>
      <c r="D111" s="101"/>
      <c r="E111" s="56">
        <f>E112</f>
        <v>325</v>
      </c>
    </row>
    <row r="112" spans="1:5" ht="15.75">
      <c r="A112" s="9" t="s">
        <v>31</v>
      </c>
      <c r="B112" s="100" t="s">
        <v>758</v>
      </c>
      <c r="C112" s="100">
        <v>200</v>
      </c>
      <c r="D112" s="101" t="s">
        <v>32</v>
      </c>
      <c r="E112" s="56">
        <v>325</v>
      </c>
    </row>
    <row r="113" spans="1:5" ht="47.25" hidden="1">
      <c r="A113" s="86" t="s">
        <v>680</v>
      </c>
      <c r="B113" s="98" t="s">
        <v>558</v>
      </c>
      <c r="C113" s="98"/>
      <c r="D113" s="99"/>
      <c r="E113" s="194">
        <f>E115+E119+E123+E126+E130</f>
        <v>0</v>
      </c>
    </row>
    <row r="114" spans="1:5" ht="31.5" hidden="1">
      <c r="A114" s="2" t="s">
        <v>559</v>
      </c>
      <c r="B114" s="100" t="s">
        <v>562</v>
      </c>
      <c r="C114" s="98"/>
      <c r="D114" s="99"/>
      <c r="E114" s="194">
        <f>E115</f>
        <v>0</v>
      </c>
    </row>
    <row r="115" spans="1:5" ht="31.5" hidden="1">
      <c r="A115" s="52" t="s">
        <v>230</v>
      </c>
      <c r="B115" s="100" t="s">
        <v>563</v>
      </c>
      <c r="C115" s="100"/>
      <c r="D115" s="101"/>
      <c r="E115" s="163">
        <f>E116</f>
        <v>0</v>
      </c>
    </row>
    <row r="116" spans="1:5" ht="31.5" hidden="1">
      <c r="A116" s="133" t="s">
        <v>699</v>
      </c>
      <c r="B116" s="100" t="s">
        <v>563</v>
      </c>
      <c r="C116" s="100">
        <v>240</v>
      </c>
      <c r="D116" s="101"/>
      <c r="E116" s="163">
        <f>E117</f>
        <v>0</v>
      </c>
    </row>
    <row r="117" spans="1:5" ht="15.75" hidden="1">
      <c r="A117" s="52" t="s">
        <v>28</v>
      </c>
      <c r="B117" s="100" t="s">
        <v>563</v>
      </c>
      <c r="C117" s="100">
        <v>240</v>
      </c>
      <c r="D117" s="101" t="s">
        <v>18</v>
      </c>
      <c r="E117" s="163">
        <v>0</v>
      </c>
    </row>
    <row r="118" spans="1:5" ht="15.75" hidden="1">
      <c r="A118" s="2" t="s">
        <v>561</v>
      </c>
      <c r="B118" s="100" t="s">
        <v>564</v>
      </c>
      <c r="C118" s="100"/>
      <c r="D118" s="101"/>
      <c r="E118" s="163">
        <f>E119</f>
        <v>0</v>
      </c>
    </row>
    <row r="119" spans="1:5" ht="15.75" hidden="1">
      <c r="A119" s="52" t="s">
        <v>232</v>
      </c>
      <c r="B119" s="100" t="s">
        <v>565</v>
      </c>
      <c r="C119" s="100"/>
      <c r="D119" s="101"/>
      <c r="E119" s="163">
        <f>E120</f>
        <v>0</v>
      </c>
    </row>
    <row r="120" spans="1:5" ht="31.5" hidden="1">
      <c r="A120" s="133" t="s">
        <v>699</v>
      </c>
      <c r="B120" s="100" t="s">
        <v>565</v>
      </c>
      <c r="C120" s="100">
        <v>240</v>
      </c>
      <c r="D120" s="101"/>
      <c r="E120" s="163">
        <f>E121</f>
        <v>0</v>
      </c>
    </row>
    <row r="121" spans="1:5" ht="15.75" hidden="1">
      <c r="A121" s="52" t="s">
        <v>28</v>
      </c>
      <c r="B121" s="100" t="s">
        <v>565</v>
      </c>
      <c r="C121" s="100">
        <v>240</v>
      </c>
      <c r="D121" s="101" t="s">
        <v>18</v>
      </c>
      <c r="E121" s="163">
        <v>0</v>
      </c>
    </row>
    <row r="122" spans="1:5" ht="15.75" hidden="1">
      <c r="A122" s="2" t="s">
        <v>566</v>
      </c>
      <c r="B122" s="100" t="s">
        <v>568</v>
      </c>
      <c r="C122" s="100"/>
      <c r="D122" s="101"/>
      <c r="E122" s="163">
        <f>E123</f>
        <v>0</v>
      </c>
    </row>
    <row r="123" spans="1:5" ht="15.75" hidden="1">
      <c r="A123" s="52" t="s">
        <v>234</v>
      </c>
      <c r="B123" s="100" t="s">
        <v>570</v>
      </c>
      <c r="C123" s="100"/>
      <c r="D123" s="101"/>
      <c r="E123" s="163">
        <f>E124</f>
        <v>0</v>
      </c>
    </row>
    <row r="124" spans="1:5" ht="31.5" hidden="1">
      <c r="A124" s="133" t="s">
        <v>699</v>
      </c>
      <c r="B124" s="100" t="s">
        <v>570</v>
      </c>
      <c r="C124" s="100">
        <v>240</v>
      </c>
      <c r="D124" s="101"/>
      <c r="E124" s="163">
        <f>E125</f>
        <v>0</v>
      </c>
    </row>
    <row r="125" spans="1:5" ht="15.75" hidden="1">
      <c r="A125" s="52" t="s">
        <v>28</v>
      </c>
      <c r="B125" s="100" t="s">
        <v>570</v>
      </c>
      <c r="C125" s="100">
        <v>240</v>
      </c>
      <c r="D125" s="101" t="s">
        <v>18</v>
      </c>
      <c r="E125" s="163">
        <v>0</v>
      </c>
    </row>
    <row r="126" spans="1:5" ht="15.75" hidden="1">
      <c r="A126" s="52" t="s">
        <v>236</v>
      </c>
      <c r="B126" s="100" t="s">
        <v>237</v>
      </c>
      <c r="C126" s="100"/>
      <c r="D126" s="101"/>
      <c r="E126" s="163">
        <f>E127</f>
        <v>0</v>
      </c>
    </row>
    <row r="127" spans="1:5" ht="31.5" hidden="1">
      <c r="A127" s="46" t="s">
        <v>160</v>
      </c>
      <c r="B127" s="100" t="s">
        <v>237</v>
      </c>
      <c r="C127" s="100">
        <v>244</v>
      </c>
      <c r="D127" s="101"/>
      <c r="E127" s="163">
        <f>E128</f>
        <v>0</v>
      </c>
    </row>
    <row r="128" spans="1:5" ht="15.75" hidden="1">
      <c r="A128" s="52" t="s">
        <v>28</v>
      </c>
      <c r="B128" s="100" t="s">
        <v>237</v>
      </c>
      <c r="C128" s="100">
        <v>244</v>
      </c>
      <c r="D128" s="101" t="s">
        <v>18</v>
      </c>
      <c r="E128" s="163">
        <v>0</v>
      </c>
    </row>
    <row r="129" spans="1:5" ht="15.75" hidden="1">
      <c r="A129" s="2" t="s">
        <v>567</v>
      </c>
      <c r="B129" s="100" t="s">
        <v>569</v>
      </c>
      <c r="C129" s="100"/>
      <c r="D129" s="101"/>
      <c r="E129" s="163">
        <f>E130</f>
        <v>0</v>
      </c>
    </row>
    <row r="130" spans="1:5" ht="15.75" hidden="1">
      <c r="A130" s="52" t="s">
        <v>238</v>
      </c>
      <c r="B130" s="100" t="s">
        <v>571</v>
      </c>
      <c r="C130" s="100"/>
      <c r="D130" s="101"/>
      <c r="E130" s="163">
        <f>E131</f>
        <v>0</v>
      </c>
    </row>
    <row r="131" spans="1:5" ht="31.5" hidden="1">
      <c r="A131" s="133" t="s">
        <v>699</v>
      </c>
      <c r="B131" s="100" t="s">
        <v>571</v>
      </c>
      <c r="C131" s="100">
        <v>240</v>
      </c>
      <c r="D131" s="101"/>
      <c r="E131" s="163">
        <f>E132</f>
        <v>0</v>
      </c>
    </row>
    <row r="132" spans="1:5" ht="15.75" hidden="1">
      <c r="A132" s="52" t="s">
        <v>28</v>
      </c>
      <c r="B132" s="100" t="s">
        <v>571</v>
      </c>
      <c r="C132" s="100">
        <v>240</v>
      </c>
      <c r="D132" s="101" t="s">
        <v>18</v>
      </c>
      <c r="E132" s="163">
        <v>0</v>
      </c>
    </row>
    <row r="133" spans="1:5" ht="48" customHeight="1" hidden="1">
      <c r="A133" s="86" t="s">
        <v>240</v>
      </c>
      <c r="B133" s="98" t="s">
        <v>572</v>
      </c>
      <c r="C133" s="98"/>
      <c r="D133" s="99"/>
      <c r="E133" s="194">
        <f>E135+E139+E142</f>
        <v>0</v>
      </c>
    </row>
    <row r="134" spans="1:5" ht="31.5" hidden="1">
      <c r="A134" s="2" t="s">
        <v>573</v>
      </c>
      <c r="B134" s="100" t="s">
        <v>575</v>
      </c>
      <c r="C134" s="100"/>
      <c r="D134" s="101"/>
      <c r="E134" s="163">
        <f>E135</f>
        <v>0</v>
      </c>
    </row>
    <row r="135" spans="1:5" ht="31.5" hidden="1">
      <c r="A135" s="52" t="s">
        <v>242</v>
      </c>
      <c r="B135" s="100" t="s">
        <v>576</v>
      </c>
      <c r="C135" s="100"/>
      <c r="D135" s="101"/>
      <c r="E135" s="163">
        <f>E136</f>
        <v>0</v>
      </c>
    </row>
    <row r="136" spans="1:5" ht="31.5" hidden="1">
      <c r="A136" s="133" t="s">
        <v>699</v>
      </c>
      <c r="B136" s="100" t="s">
        <v>576</v>
      </c>
      <c r="C136" s="100">
        <v>240</v>
      </c>
      <c r="D136" s="101"/>
      <c r="E136" s="163">
        <f>E137</f>
        <v>0</v>
      </c>
    </row>
    <row r="137" spans="1:5" ht="15.75" hidden="1">
      <c r="A137" s="52" t="s">
        <v>28</v>
      </c>
      <c r="B137" s="100" t="s">
        <v>576</v>
      </c>
      <c r="C137" s="100">
        <v>240</v>
      </c>
      <c r="D137" s="101" t="s">
        <v>18</v>
      </c>
      <c r="E137" s="163">
        <v>0</v>
      </c>
    </row>
    <row r="138" spans="1:5" ht="31.5" hidden="1">
      <c r="A138" s="2" t="s">
        <v>574</v>
      </c>
      <c r="B138" s="100" t="s">
        <v>577</v>
      </c>
      <c r="C138" s="100"/>
      <c r="D138" s="101"/>
      <c r="E138" s="163">
        <f>E139</f>
        <v>0</v>
      </c>
    </row>
    <row r="139" spans="1:5" ht="31.5" hidden="1">
      <c r="A139" s="52" t="s">
        <v>244</v>
      </c>
      <c r="B139" s="100" t="s">
        <v>578</v>
      </c>
      <c r="C139" s="100"/>
      <c r="D139" s="101"/>
      <c r="E139" s="163">
        <f>E140</f>
        <v>0</v>
      </c>
    </row>
    <row r="140" spans="1:5" ht="31.5" hidden="1">
      <c r="A140" s="133" t="s">
        <v>699</v>
      </c>
      <c r="B140" s="100" t="s">
        <v>578</v>
      </c>
      <c r="C140" s="100">
        <v>240</v>
      </c>
      <c r="D140" s="101"/>
      <c r="E140" s="163">
        <f>E141</f>
        <v>0</v>
      </c>
    </row>
    <row r="141" spans="1:5" ht="15.75" hidden="1">
      <c r="A141" s="52" t="s">
        <v>28</v>
      </c>
      <c r="B141" s="100" t="s">
        <v>578</v>
      </c>
      <c r="C141" s="100">
        <v>240</v>
      </c>
      <c r="D141" s="101" t="s">
        <v>18</v>
      </c>
      <c r="E141" s="163">
        <v>0</v>
      </c>
    </row>
    <row r="142" spans="1:5" ht="31.5" hidden="1">
      <c r="A142" s="52" t="s">
        <v>246</v>
      </c>
      <c r="B142" s="100" t="s">
        <v>247</v>
      </c>
      <c r="C142" s="100"/>
      <c r="D142" s="101"/>
      <c r="E142" s="163">
        <f>E143</f>
        <v>0</v>
      </c>
    </row>
    <row r="143" spans="1:5" ht="31.5" hidden="1">
      <c r="A143" s="46" t="s">
        <v>160</v>
      </c>
      <c r="B143" s="100" t="s">
        <v>247</v>
      </c>
      <c r="C143" s="100">
        <v>244</v>
      </c>
      <c r="D143" s="101"/>
      <c r="E143" s="163">
        <f>E144</f>
        <v>0</v>
      </c>
    </row>
    <row r="144" spans="1:5" ht="15.75" hidden="1">
      <c r="A144" s="52" t="s">
        <v>28</v>
      </c>
      <c r="B144" s="100" t="s">
        <v>247</v>
      </c>
      <c r="C144" s="100">
        <v>244</v>
      </c>
      <c r="D144" s="101" t="s">
        <v>18</v>
      </c>
      <c r="E144" s="163">
        <v>0</v>
      </c>
    </row>
    <row r="145" spans="1:5" ht="47.25" hidden="1">
      <c r="A145" s="86" t="s">
        <v>379</v>
      </c>
      <c r="B145" s="98" t="s">
        <v>579</v>
      </c>
      <c r="C145" s="98"/>
      <c r="D145" s="99"/>
      <c r="E145" s="194">
        <f>E146+E149+E153+E158</f>
        <v>0</v>
      </c>
    </row>
    <row r="146" spans="1:5" ht="15.75" hidden="1">
      <c r="A146" s="52" t="s">
        <v>249</v>
      </c>
      <c r="B146" s="100" t="s">
        <v>250</v>
      </c>
      <c r="C146" s="100"/>
      <c r="D146" s="101"/>
      <c r="E146" s="163">
        <f>E147</f>
        <v>0</v>
      </c>
    </row>
    <row r="147" spans="1:5" ht="31.5" hidden="1">
      <c r="A147" s="46" t="s">
        <v>160</v>
      </c>
      <c r="B147" s="100" t="s">
        <v>250</v>
      </c>
      <c r="C147" s="100">
        <v>244</v>
      </c>
      <c r="D147" s="101"/>
      <c r="E147" s="163">
        <f>E148</f>
        <v>0</v>
      </c>
    </row>
    <row r="148" spans="1:5" ht="15.75" hidden="1">
      <c r="A148" s="46" t="s">
        <v>2</v>
      </c>
      <c r="B148" s="100" t="s">
        <v>250</v>
      </c>
      <c r="C148" s="100">
        <v>244</v>
      </c>
      <c r="D148" s="101" t="s">
        <v>30</v>
      </c>
      <c r="E148" s="163">
        <v>0</v>
      </c>
    </row>
    <row r="149" spans="1:5" ht="15.75" hidden="1">
      <c r="A149" s="52" t="s">
        <v>251</v>
      </c>
      <c r="B149" s="100" t="s">
        <v>252</v>
      </c>
      <c r="C149" s="100"/>
      <c r="D149" s="101"/>
      <c r="E149" s="163">
        <f>E150</f>
        <v>0</v>
      </c>
    </row>
    <row r="150" spans="1:5" ht="15.75" hidden="1">
      <c r="A150" s="2" t="s">
        <v>196</v>
      </c>
      <c r="B150" s="100" t="s">
        <v>252</v>
      </c>
      <c r="C150" s="100">
        <v>350</v>
      </c>
      <c r="D150" s="101"/>
      <c r="E150" s="163">
        <f>E151</f>
        <v>0</v>
      </c>
    </row>
    <row r="151" spans="1:5" ht="15.75" hidden="1">
      <c r="A151" s="46" t="s">
        <v>2</v>
      </c>
      <c r="B151" s="100" t="s">
        <v>252</v>
      </c>
      <c r="C151" s="100">
        <v>350</v>
      </c>
      <c r="D151" s="101" t="s">
        <v>30</v>
      </c>
      <c r="E151" s="163">
        <v>0</v>
      </c>
    </row>
    <row r="152" spans="1:5" ht="15.75" hidden="1">
      <c r="A152" s="2" t="s">
        <v>580</v>
      </c>
      <c r="B152" s="100" t="s">
        <v>581</v>
      </c>
      <c r="C152" s="100"/>
      <c r="D152" s="101"/>
      <c r="E152" s="163">
        <f>E153</f>
        <v>0</v>
      </c>
    </row>
    <row r="153" spans="1:5" ht="15.75" hidden="1">
      <c r="A153" s="52" t="s">
        <v>253</v>
      </c>
      <c r="B153" s="100" t="s">
        <v>582</v>
      </c>
      <c r="C153" s="100"/>
      <c r="D153" s="101"/>
      <c r="E153" s="163">
        <f>E154+E156</f>
        <v>0</v>
      </c>
    </row>
    <row r="154" spans="1:5" ht="31.5" hidden="1">
      <c r="A154" s="133" t="s">
        <v>699</v>
      </c>
      <c r="B154" s="100" t="s">
        <v>582</v>
      </c>
      <c r="C154" s="100">
        <v>240</v>
      </c>
      <c r="D154" s="101"/>
      <c r="E154" s="163">
        <f>E155</f>
        <v>0</v>
      </c>
    </row>
    <row r="155" spans="1:5" ht="15.75" hidden="1">
      <c r="A155" s="46" t="s">
        <v>2</v>
      </c>
      <c r="B155" s="100" t="s">
        <v>582</v>
      </c>
      <c r="C155" s="100">
        <v>240</v>
      </c>
      <c r="D155" s="101" t="s">
        <v>30</v>
      </c>
      <c r="E155" s="163">
        <v>0</v>
      </c>
    </row>
    <row r="156" spans="1:5" ht="15.75" hidden="1">
      <c r="A156" s="2" t="s">
        <v>196</v>
      </c>
      <c r="B156" s="100" t="s">
        <v>582</v>
      </c>
      <c r="C156" s="100">
        <v>350</v>
      </c>
      <c r="D156" s="101"/>
      <c r="E156" s="163">
        <f>E157</f>
        <v>0</v>
      </c>
    </row>
    <row r="157" spans="1:5" ht="15.75" hidden="1">
      <c r="A157" s="46" t="s">
        <v>2</v>
      </c>
      <c r="B157" s="100" t="s">
        <v>582</v>
      </c>
      <c r="C157" s="100">
        <v>350</v>
      </c>
      <c r="D157" s="101" t="s">
        <v>30</v>
      </c>
      <c r="E157" s="163">
        <v>0</v>
      </c>
    </row>
    <row r="158" spans="1:5" ht="15.75" hidden="1">
      <c r="A158" s="52" t="s">
        <v>256</v>
      </c>
      <c r="B158" s="100" t="s">
        <v>257</v>
      </c>
      <c r="C158" s="100"/>
      <c r="D158" s="101"/>
      <c r="E158" s="163">
        <f>E159</f>
        <v>0</v>
      </c>
    </row>
    <row r="159" spans="1:5" ht="31.5" hidden="1">
      <c r="A159" s="46" t="s">
        <v>160</v>
      </c>
      <c r="B159" s="100" t="s">
        <v>257</v>
      </c>
      <c r="C159" s="100">
        <v>244</v>
      </c>
      <c r="D159" s="101"/>
      <c r="E159" s="163">
        <f>E160</f>
        <v>0</v>
      </c>
    </row>
    <row r="160" spans="1:5" ht="15.75" hidden="1">
      <c r="A160" s="46" t="s">
        <v>8</v>
      </c>
      <c r="B160" s="100" t="s">
        <v>257</v>
      </c>
      <c r="C160" s="100">
        <v>244</v>
      </c>
      <c r="D160" s="101" t="s">
        <v>354</v>
      </c>
      <c r="E160" s="163">
        <v>0</v>
      </c>
    </row>
    <row r="161" spans="1:5" ht="29.25">
      <c r="A161" s="88" t="s">
        <v>417</v>
      </c>
      <c r="B161" s="105" t="s">
        <v>583</v>
      </c>
      <c r="C161" s="112"/>
      <c r="D161" s="97"/>
      <c r="E161" s="164">
        <f>E162+E197+E212+E227</f>
        <v>40965.5</v>
      </c>
    </row>
    <row r="162" spans="1:5" ht="15.75">
      <c r="A162" s="86" t="s">
        <v>260</v>
      </c>
      <c r="B162" s="106" t="s">
        <v>584</v>
      </c>
      <c r="C162" s="106"/>
      <c r="D162" s="175"/>
      <c r="E162" s="229">
        <f>E163+E175+E187</f>
        <v>39817.3</v>
      </c>
    </row>
    <row r="163" spans="1:5" ht="31.5">
      <c r="A163" s="2" t="s">
        <v>588</v>
      </c>
      <c r="B163" s="107" t="s">
        <v>585</v>
      </c>
      <c r="C163" s="107"/>
      <c r="D163" s="127"/>
      <c r="E163" s="56">
        <f>E164+E169+E172</f>
        <v>25440.600000000002</v>
      </c>
    </row>
    <row r="164" spans="1:5" ht="31.5">
      <c r="A164" s="11" t="s">
        <v>263</v>
      </c>
      <c r="B164" s="100" t="s">
        <v>586</v>
      </c>
      <c r="C164" s="114"/>
      <c r="D164" s="101"/>
      <c r="E164" s="56">
        <f>E165+E167</f>
        <v>18486.600000000002</v>
      </c>
    </row>
    <row r="165" spans="1:5" ht="47.25">
      <c r="A165" s="230" t="s">
        <v>851</v>
      </c>
      <c r="B165" s="100" t="s">
        <v>586</v>
      </c>
      <c r="C165" s="100">
        <v>100</v>
      </c>
      <c r="D165" s="115"/>
      <c r="E165" s="56">
        <f>E166</f>
        <v>15459.7</v>
      </c>
    </row>
    <row r="166" spans="1:5" ht="15.75">
      <c r="A166" s="2" t="s">
        <v>7</v>
      </c>
      <c r="B166" s="100" t="s">
        <v>586</v>
      </c>
      <c r="C166" s="100">
        <v>100</v>
      </c>
      <c r="D166" s="115" t="s">
        <v>19</v>
      </c>
      <c r="E166" s="56">
        <v>15459.7</v>
      </c>
    </row>
    <row r="167" spans="1:5" ht="31.5">
      <c r="A167" s="133" t="s">
        <v>850</v>
      </c>
      <c r="B167" s="100" t="s">
        <v>586</v>
      </c>
      <c r="C167" s="78">
        <v>200</v>
      </c>
      <c r="D167" s="115"/>
      <c r="E167" s="56">
        <f>E168</f>
        <v>3026.9</v>
      </c>
    </row>
    <row r="168" spans="1:5" ht="15.75">
      <c r="A168" s="11" t="s">
        <v>7</v>
      </c>
      <c r="B168" s="100" t="s">
        <v>586</v>
      </c>
      <c r="C168" s="78">
        <v>200</v>
      </c>
      <c r="D168" s="115" t="s">
        <v>19</v>
      </c>
      <c r="E168" s="56">
        <v>3026.9</v>
      </c>
    </row>
    <row r="169" spans="1:5" ht="31.5">
      <c r="A169" s="11" t="s">
        <v>863</v>
      </c>
      <c r="B169" s="100" t="s">
        <v>866</v>
      </c>
      <c r="C169" s="78"/>
      <c r="D169" s="115"/>
      <c r="E169" s="56">
        <f>E170</f>
        <v>3477</v>
      </c>
    </row>
    <row r="170" spans="1:5" ht="47.25">
      <c r="A170" s="230" t="s">
        <v>851</v>
      </c>
      <c r="B170" s="100" t="s">
        <v>866</v>
      </c>
      <c r="C170" s="100">
        <v>100</v>
      </c>
      <c r="D170" s="115"/>
      <c r="E170" s="56">
        <f>E171</f>
        <v>3477</v>
      </c>
    </row>
    <row r="171" spans="1:5" ht="15.75">
      <c r="A171" s="2" t="s">
        <v>7</v>
      </c>
      <c r="B171" s="100" t="s">
        <v>866</v>
      </c>
      <c r="C171" s="100">
        <v>100</v>
      </c>
      <c r="D171" s="115" t="s">
        <v>19</v>
      </c>
      <c r="E171" s="56">
        <v>3477</v>
      </c>
    </row>
    <row r="172" spans="1:5" ht="31.5">
      <c r="A172" s="11" t="s">
        <v>745</v>
      </c>
      <c r="B172" s="100" t="s">
        <v>744</v>
      </c>
      <c r="C172" s="78"/>
      <c r="D172" s="115"/>
      <c r="E172" s="56">
        <f>E173</f>
        <v>3477</v>
      </c>
    </row>
    <row r="173" spans="1:5" ht="47.25">
      <c r="A173" s="230" t="s">
        <v>851</v>
      </c>
      <c r="B173" s="100" t="s">
        <v>744</v>
      </c>
      <c r="C173" s="100">
        <v>100</v>
      </c>
      <c r="D173" s="115"/>
      <c r="E173" s="56">
        <f>E174</f>
        <v>3477</v>
      </c>
    </row>
    <row r="174" spans="1:5" ht="15.75">
      <c r="A174" s="2" t="s">
        <v>7</v>
      </c>
      <c r="B174" s="100" t="s">
        <v>744</v>
      </c>
      <c r="C174" s="100">
        <v>100</v>
      </c>
      <c r="D174" s="115" t="s">
        <v>19</v>
      </c>
      <c r="E174" s="56">
        <v>3477</v>
      </c>
    </row>
    <row r="175" spans="1:5" ht="15.75">
      <c r="A175" s="2" t="s">
        <v>587</v>
      </c>
      <c r="B175" s="107" t="s">
        <v>590</v>
      </c>
      <c r="C175" s="78"/>
      <c r="D175" s="115"/>
      <c r="E175" s="56">
        <f>E176</f>
        <v>0</v>
      </c>
    </row>
    <row r="176" spans="1:5" ht="15.75" hidden="1">
      <c r="A176" s="58" t="s">
        <v>724</v>
      </c>
      <c r="B176" s="78" t="s">
        <v>591</v>
      </c>
      <c r="C176" s="161"/>
      <c r="D176" s="103"/>
      <c r="E176" s="56">
        <f>E179+E177</f>
        <v>0</v>
      </c>
    </row>
    <row r="177" spans="1:5" ht="15.75" hidden="1">
      <c r="A177" s="2" t="s">
        <v>188</v>
      </c>
      <c r="B177" s="78" t="s">
        <v>591</v>
      </c>
      <c r="C177" s="78">
        <v>112</v>
      </c>
      <c r="D177" s="115"/>
      <c r="E177" s="56">
        <f>E178</f>
        <v>0</v>
      </c>
    </row>
    <row r="178" spans="1:5" ht="15.75" hidden="1">
      <c r="A178" s="2" t="s">
        <v>7</v>
      </c>
      <c r="B178" s="78" t="s">
        <v>591</v>
      </c>
      <c r="C178" s="78">
        <v>112</v>
      </c>
      <c r="D178" s="115" t="s">
        <v>19</v>
      </c>
      <c r="E178" s="56">
        <v>0</v>
      </c>
    </row>
    <row r="179" spans="1:5" ht="31.5">
      <c r="A179" s="133" t="s">
        <v>850</v>
      </c>
      <c r="B179" s="78" t="s">
        <v>591</v>
      </c>
      <c r="C179" s="78">
        <v>200</v>
      </c>
      <c r="D179" s="103"/>
      <c r="E179" s="56">
        <f>E180</f>
        <v>0</v>
      </c>
    </row>
    <row r="180" spans="1:5" ht="15.75">
      <c r="A180" s="11" t="s">
        <v>7</v>
      </c>
      <c r="B180" s="78" t="s">
        <v>591</v>
      </c>
      <c r="C180" s="78">
        <v>200</v>
      </c>
      <c r="D180" s="115" t="s">
        <v>19</v>
      </c>
      <c r="E180" s="56">
        <v>0</v>
      </c>
    </row>
    <row r="181" spans="1:5" ht="15.75" hidden="1">
      <c r="A181" s="2" t="s">
        <v>592</v>
      </c>
      <c r="B181" s="107" t="s">
        <v>684</v>
      </c>
      <c r="C181" s="78"/>
      <c r="D181" s="115"/>
      <c r="E181" s="56">
        <f>E182</f>
        <v>0</v>
      </c>
    </row>
    <row r="182" spans="1:5" ht="15.75" hidden="1">
      <c r="A182" s="58" t="s">
        <v>723</v>
      </c>
      <c r="B182" s="78" t="s">
        <v>593</v>
      </c>
      <c r="C182" s="78"/>
      <c r="D182" s="103"/>
      <c r="E182" s="56">
        <f>E183+E185</f>
        <v>0</v>
      </c>
    </row>
    <row r="183" spans="1:5" ht="31.5" hidden="1">
      <c r="A183" s="133" t="s">
        <v>850</v>
      </c>
      <c r="B183" s="78" t="s">
        <v>593</v>
      </c>
      <c r="C183" s="78">
        <v>200</v>
      </c>
      <c r="D183" s="103"/>
      <c r="E183" s="56">
        <f>E184</f>
        <v>0</v>
      </c>
    </row>
    <row r="184" spans="1:5" ht="15.75" hidden="1">
      <c r="A184" s="11" t="s">
        <v>7</v>
      </c>
      <c r="B184" s="78" t="s">
        <v>593</v>
      </c>
      <c r="C184" s="78">
        <v>200</v>
      </c>
      <c r="D184" s="115" t="s">
        <v>19</v>
      </c>
      <c r="E184" s="56">
        <v>0</v>
      </c>
    </row>
    <row r="185" spans="1:5" ht="31.5" hidden="1">
      <c r="A185" s="46" t="s">
        <v>160</v>
      </c>
      <c r="B185" s="161" t="s">
        <v>270</v>
      </c>
      <c r="C185" s="161">
        <v>244</v>
      </c>
      <c r="D185" s="103"/>
      <c r="E185" s="56">
        <f>E186</f>
        <v>0</v>
      </c>
    </row>
    <row r="186" spans="1:5" ht="15.75" hidden="1">
      <c r="A186" s="11" t="s">
        <v>7</v>
      </c>
      <c r="B186" s="161" t="s">
        <v>270</v>
      </c>
      <c r="C186" s="78">
        <v>244</v>
      </c>
      <c r="D186" s="115" t="s">
        <v>19</v>
      </c>
      <c r="E186" s="56">
        <v>0</v>
      </c>
    </row>
    <row r="187" spans="1:5" ht="31.5">
      <c r="A187" s="2" t="s">
        <v>589</v>
      </c>
      <c r="B187" s="107" t="s">
        <v>594</v>
      </c>
      <c r="C187" s="78"/>
      <c r="D187" s="115"/>
      <c r="E187" s="56">
        <f>E188+E194+E191</f>
        <v>14376.7</v>
      </c>
    </row>
    <row r="188" spans="1:5" ht="18" customHeight="1">
      <c r="A188" s="58" t="s">
        <v>383</v>
      </c>
      <c r="B188" s="78" t="s">
        <v>595</v>
      </c>
      <c r="C188" s="161"/>
      <c r="D188" s="103"/>
      <c r="E188" s="56">
        <f>E189</f>
        <v>0</v>
      </c>
    </row>
    <row r="189" spans="1:5" ht="31.5">
      <c r="A189" s="133" t="s">
        <v>850</v>
      </c>
      <c r="B189" s="78" t="s">
        <v>595</v>
      </c>
      <c r="C189" s="78">
        <v>200</v>
      </c>
      <c r="D189" s="103"/>
      <c r="E189" s="56">
        <f>E190</f>
        <v>0</v>
      </c>
    </row>
    <row r="190" spans="1:5" ht="15.75">
      <c r="A190" s="11" t="s">
        <v>7</v>
      </c>
      <c r="B190" s="78" t="s">
        <v>595</v>
      </c>
      <c r="C190" s="78">
        <v>200</v>
      </c>
      <c r="D190" s="115" t="s">
        <v>19</v>
      </c>
      <c r="E190" s="56">
        <v>0</v>
      </c>
    </row>
    <row r="191" spans="1:5" ht="31.5">
      <c r="A191" s="58" t="s">
        <v>865</v>
      </c>
      <c r="B191" s="78" t="s">
        <v>864</v>
      </c>
      <c r="C191" s="161"/>
      <c r="D191" s="103"/>
      <c r="E191" s="56">
        <f>E192</f>
        <v>3594.2</v>
      </c>
    </row>
    <row r="192" spans="1:5" ht="31.5">
      <c r="A192" s="133" t="s">
        <v>850</v>
      </c>
      <c r="B192" s="78" t="s">
        <v>864</v>
      </c>
      <c r="C192" s="78">
        <v>200</v>
      </c>
      <c r="D192" s="103"/>
      <c r="E192" s="56">
        <f>E193</f>
        <v>3594.2</v>
      </c>
    </row>
    <row r="193" spans="1:5" ht="15.75">
      <c r="A193" s="11" t="s">
        <v>7</v>
      </c>
      <c r="B193" s="78" t="s">
        <v>864</v>
      </c>
      <c r="C193" s="78">
        <v>200</v>
      </c>
      <c r="D193" s="115" t="s">
        <v>19</v>
      </c>
      <c r="E193" s="56">
        <v>3594.2</v>
      </c>
    </row>
    <row r="194" spans="1:5" ht="31.5">
      <c r="A194" s="133" t="s">
        <v>708</v>
      </c>
      <c r="B194" s="78" t="s">
        <v>709</v>
      </c>
      <c r="C194" s="78"/>
      <c r="D194" s="115"/>
      <c r="E194" s="56">
        <f>E195</f>
        <v>10782.5</v>
      </c>
    </row>
    <row r="195" spans="1:5" ht="31.5">
      <c r="A195" s="133" t="s">
        <v>850</v>
      </c>
      <c r="B195" s="78" t="s">
        <v>709</v>
      </c>
      <c r="C195" s="78">
        <v>200</v>
      </c>
      <c r="D195" s="115"/>
      <c r="E195" s="56">
        <f>E196</f>
        <v>10782.5</v>
      </c>
    </row>
    <row r="196" spans="1:5" ht="15.75">
      <c r="A196" s="11" t="s">
        <v>7</v>
      </c>
      <c r="B196" s="78" t="s">
        <v>709</v>
      </c>
      <c r="C196" s="78">
        <v>200</v>
      </c>
      <c r="D196" s="115" t="s">
        <v>19</v>
      </c>
      <c r="E196" s="56">
        <v>10782.5</v>
      </c>
    </row>
    <row r="197" spans="1:5" ht="47.25" customHeight="1">
      <c r="A197" s="86" t="s">
        <v>275</v>
      </c>
      <c r="B197" s="98" t="s">
        <v>596</v>
      </c>
      <c r="C197" s="98"/>
      <c r="D197" s="99"/>
      <c r="E197" s="229">
        <f>E199+E205+E209</f>
        <v>193.2</v>
      </c>
    </row>
    <row r="198" spans="1:5" ht="18.75" customHeight="1">
      <c r="A198" s="2" t="s">
        <v>597</v>
      </c>
      <c r="B198" s="100" t="s">
        <v>598</v>
      </c>
      <c r="C198" s="100"/>
      <c r="D198" s="101"/>
      <c r="E198" s="56">
        <f>E199</f>
        <v>64.6</v>
      </c>
    </row>
    <row r="199" spans="1:5" ht="15.75">
      <c r="A199" s="52" t="s">
        <v>277</v>
      </c>
      <c r="B199" s="100" t="s">
        <v>599</v>
      </c>
      <c r="C199" s="100"/>
      <c r="D199" s="101"/>
      <c r="E199" s="56">
        <f>E200+E202</f>
        <v>64.6</v>
      </c>
    </row>
    <row r="200" spans="1:5" ht="47.25">
      <c r="A200" s="230" t="s">
        <v>851</v>
      </c>
      <c r="B200" s="100" t="s">
        <v>599</v>
      </c>
      <c r="C200" s="100">
        <v>100</v>
      </c>
      <c r="D200" s="101"/>
      <c r="E200" s="56">
        <f>E201</f>
        <v>6</v>
      </c>
    </row>
    <row r="201" spans="1:5" ht="15.75">
      <c r="A201" s="2" t="s">
        <v>7</v>
      </c>
      <c r="B201" s="100" t="s">
        <v>599</v>
      </c>
      <c r="C201" s="100">
        <v>100</v>
      </c>
      <c r="D201" s="115" t="s">
        <v>19</v>
      </c>
      <c r="E201" s="56">
        <v>6</v>
      </c>
    </row>
    <row r="202" spans="1:5" ht="31.5">
      <c r="A202" s="133" t="s">
        <v>850</v>
      </c>
      <c r="B202" s="100" t="s">
        <v>599</v>
      </c>
      <c r="C202" s="100">
        <v>200</v>
      </c>
      <c r="D202" s="101"/>
      <c r="E202" s="56">
        <f>E203</f>
        <v>58.6</v>
      </c>
    </row>
    <row r="203" spans="1:5" ht="15.75">
      <c r="A203" s="2" t="s">
        <v>7</v>
      </c>
      <c r="B203" s="100" t="s">
        <v>599</v>
      </c>
      <c r="C203" s="100">
        <v>200</v>
      </c>
      <c r="D203" s="115" t="s">
        <v>19</v>
      </c>
      <c r="E203" s="56">
        <v>58.6</v>
      </c>
    </row>
    <row r="204" spans="1:5" ht="31.5">
      <c r="A204" s="2" t="s">
        <v>600</v>
      </c>
      <c r="B204" s="100" t="s">
        <v>601</v>
      </c>
      <c r="C204" s="78"/>
      <c r="D204" s="115"/>
      <c r="E204" s="56">
        <f>E205</f>
        <v>50</v>
      </c>
    </row>
    <row r="205" spans="1:5" ht="15.75">
      <c r="A205" s="52" t="s">
        <v>279</v>
      </c>
      <c r="B205" s="100" t="s">
        <v>602</v>
      </c>
      <c r="C205" s="100"/>
      <c r="D205" s="101"/>
      <c r="E205" s="56">
        <f>E206</f>
        <v>50</v>
      </c>
    </row>
    <row r="206" spans="1:5" ht="31.5">
      <c r="A206" s="133" t="s">
        <v>850</v>
      </c>
      <c r="B206" s="100" t="s">
        <v>602</v>
      </c>
      <c r="C206" s="100">
        <v>200</v>
      </c>
      <c r="D206" s="101"/>
      <c r="E206" s="56">
        <f>E207</f>
        <v>50</v>
      </c>
    </row>
    <row r="207" spans="1:5" ht="15.75">
      <c r="A207" s="2" t="s">
        <v>7</v>
      </c>
      <c r="B207" s="100" t="s">
        <v>602</v>
      </c>
      <c r="C207" s="100">
        <v>200</v>
      </c>
      <c r="D207" s="115" t="s">
        <v>19</v>
      </c>
      <c r="E207" s="56">
        <v>50</v>
      </c>
    </row>
    <row r="208" spans="1:5" ht="15.75">
      <c r="A208" s="2" t="s">
        <v>592</v>
      </c>
      <c r="B208" s="100" t="s">
        <v>603</v>
      </c>
      <c r="C208" s="78"/>
      <c r="D208" s="115"/>
      <c r="E208" s="56">
        <f>E209</f>
        <v>78.6</v>
      </c>
    </row>
    <row r="209" spans="1:5" ht="15.75">
      <c r="A209" s="45" t="s">
        <v>189</v>
      </c>
      <c r="B209" s="100" t="s">
        <v>604</v>
      </c>
      <c r="C209" s="100"/>
      <c r="D209" s="101"/>
      <c r="E209" s="56">
        <f>E210</f>
        <v>78.6</v>
      </c>
    </row>
    <row r="210" spans="1:5" ht="29.25" customHeight="1">
      <c r="A210" s="133" t="s">
        <v>850</v>
      </c>
      <c r="B210" s="100" t="s">
        <v>604</v>
      </c>
      <c r="C210" s="100">
        <v>200</v>
      </c>
      <c r="D210" s="101"/>
      <c r="E210" s="56">
        <f>E211</f>
        <v>78.6</v>
      </c>
    </row>
    <row r="211" spans="1:5" ht="15.75">
      <c r="A211" s="2" t="s">
        <v>7</v>
      </c>
      <c r="B211" s="100" t="s">
        <v>604</v>
      </c>
      <c r="C211" s="100">
        <v>200</v>
      </c>
      <c r="D211" s="115" t="s">
        <v>19</v>
      </c>
      <c r="E211" s="56">
        <v>78.6</v>
      </c>
    </row>
    <row r="212" spans="1:7" ht="47.25">
      <c r="A212" s="86" t="s">
        <v>282</v>
      </c>
      <c r="B212" s="98" t="s">
        <v>607</v>
      </c>
      <c r="C212" s="98"/>
      <c r="D212" s="99"/>
      <c r="E212" s="229">
        <f>E214+E220+E224</f>
        <v>85</v>
      </c>
      <c r="G212" s="168"/>
    </row>
    <row r="213" spans="1:7" ht="15.75">
      <c r="A213" s="2" t="s">
        <v>606</v>
      </c>
      <c r="B213" s="100" t="s">
        <v>608</v>
      </c>
      <c r="C213" s="100"/>
      <c r="D213" s="101"/>
      <c r="E213" s="56">
        <f>E214</f>
        <v>21.7</v>
      </c>
      <c r="G213" s="168"/>
    </row>
    <row r="214" spans="1:5" ht="15.75">
      <c r="A214" s="45" t="s">
        <v>284</v>
      </c>
      <c r="B214" s="100" t="s">
        <v>609</v>
      </c>
      <c r="C214" s="100"/>
      <c r="D214" s="101"/>
      <c r="E214" s="56">
        <f>E215+E217</f>
        <v>21.7</v>
      </c>
    </row>
    <row r="215" spans="1:5" ht="47.25">
      <c r="A215" s="230" t="s">
        <v>851</v>
      </c>
      <c r="B215" s="100" t="s">
        <v>609</v>
      </c>
      <c r="C215" s="100">
        <v>100</v>
      </c>
      <c r="D215" s="101"/>
      <c r="E215" s="56">
        <f>E216</f>
        <v>0</v>
      </c>
    </row>
    <row r="216" spans="1:5" ht="15.75">
      <c r="A216" s="2" t="s">
        <v>7</v>
      </c>
      <c r="B216" s="100" t="s">
        <v>609</v>
      </c>
      <c r="C216" s="100">
        <v>100</v>
      </c>
      <c r="D216" s="101" t="s">
        <v>19</v>
      </c>
      <c r="E216" s="56">
        <v>0</v>
      </c>
    </row>
    <row r="217" spans="1:5" ht="31.5">
      <c r="A217" s="133" t="s">
        <v>850</v>
      </c>
      <c r="B217" s="100" t="s">
        <v>609</v>
      </c>
      <c r="C217" s="100">
        <v>200</v>
      </c>
      <c r="D217" s="101"/>
      <c r="E217" s="56">
        <f>E218</f>
        <v>21.7</v>
      </c>
    </row>
    <row r="218" spans="1:5" ht="15.75">
      <c r="A218" s="2" t="s">
        <v>7</v>
      </c>
      <c r="B218" s="100" t="s">
        <v>609</v>
      </c>
      <c r="C218" s="100">
        <v>200</v>
      </c>
      <c r="D218" s="101" t="s">
        <v>19</v>
      </c>
      <c r="E218" s="56">
        <v>21.7</v>
      </c>
    </row>
    <row r="219" spans="1:5" ht="31.5" hidden="1">
      <c r="A219" s="2" t="s">
        <v>605</v>
      </c>
      <c r="B219" s="100" t="s">
        <v>610</v>
      </c>
      <c r="C219" s="100"/>
      <c r="D219" s="101"/>
      <c r="E219" s="56">
        <f>E220</f>
        <v>0</v>
      </c>
    </row>
    <row r="220" spans="1:5" ht="15.75" hidden="1">
      <c r="A220" s="45" t="s">
        <v>286</v>
      </c>
      <c r="B220" s="100" t="s">
        <v>611</v>
      </c>
      <c r="C220" s="100"/>
      <c r="D220" s="101"/>
      <c r="E220" s="56">
        <f>E221</f>
        <v>0</v>
      </c>
    </row>
    <row r="221" spans="1:5" ht="31.5" hidden="1">
      <c r="A221" s="133" t="s">
        <v>850</v>
      </c>
      <c r="B221" s="100" t="s">
        <v>611</v>
      </c>
      <c r="C221" s="100">
        <v>200</v>
      </c>
      <c r="D221" s="101"/>
      <c r="E221" s="56">
        <f>E222</f>
        <v>0</v>
      </c>
    </row>
    <row r="222" spans="1:5" ht="15.75" hidden="1">
      <c r="A222" s="45" t="s">
        <v>7</v>
      </c>
      <c r="B222" s="100" t="s">
        <v>611</v>
      </c>
      <c r="C222" s="100">
        <v>200</v>
      </c>
      <c r="D222" s="101" t="s">
        <v>19</v>
      </c>
      <c r="E222" s="56">
        <v>0</v>
      </c>
    </row>
    <row r="223" spans="1:5" ht="15.75">
      <c r="A223" s="2" t="s">
        <v>592</v>
      </c>
      <c r="B223" s="100" t="s">
        <v>612</v>
      </c>
      <c r="C223" s="100"/>
      <c r="D223" s="101"/>
      <c r="E223" s="56">
        <f>E224</f>
        <v>63.3</v>
      </c>
    </row>
    <row r="224" spans="1:5" ht="15.75">
      <c r="A224" s="52" t="s">
        <v>725</v>
      </c>
      <c r="B224" s="100" t="s">
        <v>613</v>
      </c>
      <c r="C224" s="100"/>
      <c r="D224" s="101"/>
      <c r="E224" s="56">
        <f>E225</f>
        <v>63.3</v>
      </c>
    </row>
    <row r="225" spans="1:5" ht="31.5">
      <c r="A225" s="133" t="s">
        <v>850</v>
      </c>
      <c r="B225" s="100" t="s">
        <v>613</v>
      </c>
      <c r="C225" s="100">
        <v>200</v>
      </c>
      <c r="D225" s="101"/>
      <c r="E225" s="56">
        <f>E226</f>
        <v>63.3</v>
      </c>
    </row>
    <row r="226" spans="1:5" ht="15.75">
      <c r="A226" s="2" t="s">
        <v>7</v>
      </c>
      <c r="B226" s="100" t="s">
        <v>613</v>
      </c>
      <c r="C226" s="100">
        <v>200</v>
      </c>
      <c r="D226" s="101" t="s">
        <v>19</v>
      </c>
      <c r="E226" s="56">
        <v>63.3</v>
      </c>
    </row>
    <row r="227" spans="1:5" ht="47.25">
      <c r="A227" s="86" t="s">
        <v>742</v>
      </c>
      <c r="B227" s="98" t="s">
        <v>743</v>
      </c>
      <c r="C227" s="100"/>
      <c r="D227" s="101"/>
      <c r="E227" s="229">
        <f>E228+E232+E236</f>
        <v>870</v>
      </c>
    </row>
    <row r="228" spans="1:5" ht="15.75">
      <c r="A228" s="2" t="s">
        <v>792</v>
      </c>
      <c r="B228" s="100" t="s">
        <v>767</v>
      </c>
      <c r="C228" s="100"/>
      <c r="D228" s="101"/>
      <c r="E228" s="56">
        <f>E229</f>
        <v>672.5</v>
      </c>
    </row>
    <row r="229" spans="1:5" ht="15.75">
      <c r="A229" s="2" t="s">
        <v>791</v>
      </c>
      <c r="B229" s="100" t="s">
        <v>764</v>
      </c>
      <c r="C229" s="100"/>
      <c r="D229" s="101"/>
      <c r="E229" s="56">
        <f>E230</f>
        <v>672.5</v>
      </c>
    </row>
    <row r="230" spans="1:5" ht="31.5">
      <c r="A230" s="133" t="s">
        <v>850</v>
      </c>
      <c r="B230" s="100" t="s">
        <v>764</v>
      </c>
      <c r="C230" s="100">
        <v>200</v>
      </c>
      <c r="D230" s="101"/>
      <c r="E230" s="56">
        <f>E231</f>
        <v>672.5</v>
      </c>
    </row>
    <row r="231" spans="1:5" ht="15.75">
      <c r="A231" s="2" t="s">
        <v>7</v>
      </c>
      <c r="B231" s="100" t="s">
        <v>764</v>
      </c>
      <c r="C231" s="100">
        <v>200</v>
      </c>
      <c r="D231" s="101" t="s">
        <v>19</v>
      </c>
      <c r="E231" s="56">
        <v>672.5</v>
      </c>
    </row>
    <row r="232" spans="1:5" ht="15.75">
      <c r="A232" s="2" t="s">
        <v>765</v>
      </c>
      <c r="B232" s="100" t="s">
        <v>768</v>
      </c>
      <c r="C232" s="100"/>
      <c r="D232" s="101"/>
      <c r="E232" s="56">
        <f>E233</f>
        <v>78.5</v>
      </c>
    </row>
    <row r="233" spans="1:5" ht="15.75">
      <c r="A233" s="2" t="s">
        <v>766</v>
      </c>
      <c r="B233" s="100" t="s">
        <v>769</v>
      </c>
      <c r="C233" s="100"/>
      <c r="D233" s="101"/>
      <c r="E233" s="56">
        <f>E234</f>
        <v>78.5</v>
      </c>
    </row>
    <row r="234" spans="1:5" ht="31.5">
      <c r="A234" s="133" t="s">
        <v>850</v>
      </c>
      <c r="B234" s="100" t="s">
        <v>769</v>
      </c>
      <c r="C234" s="100">
        <v>200</v>
      </c>
      <c r="D234" s="101"/>
      <c r="E234" s="56">
        <f>E235</f>
        <v>78.5</v>
      </c>
    </row>
    <row r="235" spans="1:5" ht="15.75">
      <c r="A235" s="2" t="s">
        <v>7</v>
      </c>
      <c r="B235" s="100" t="s">
        <v>769</v>
      </c>
      <c r="C235" s="100">
        <v>200</v>
      </c>
      <c r="D235" s="101" t="s">
        <v>19</v>
      </c>
      <c r="E235" s="56">
        <v>78.5</v>
      </c>
    </row>
    <row r="236" spans="1:5" ht="15.75">
      <c r="A236" s="2" t="s">
        <v>773</v>
      </c>
      <c r="B236" s="100" t="s">
        <v>770</v>
      </c>
      <c r="C236" s="100"/>
      <c r="D236" s="101"/>
      <c r="E236" s="56">
        <f>E237</f>
        <v>119</v>
      </c>
    </row>
    <row r="237" spans="1:5" ht="15.75">
      <c r="A237" s="2" t="s">
        <v>772</v>
      </c>
      <c r="B237" s="100" t="s">
        <v>771</v>
      </c>
      <c r="C237" s="100"/>
      <c r="D237" s="101"/>
      <c r="E237" s="56">
        <f>E238</f>
        <v>119</v>
      </c>
    </row>
    <row r="238" spans="1:5" ht="31.5">
      <c r="A238" s="133" t="s">
        <v>850</v>
      </c>
      <c r="B238" s="100" t="s">
        <v>771</v>
      </c>
      <c r="C238" s="100">
        <v>200</v>
      </c>
      <c r="D238" s="101"/>
      <c r="E238" s="56">
        <f>E239</f>
        <v>119</v>
      </c>
    </row>
    <row r="239" spans="1:5" ht="15.75">
      <c r="A239" s="2" t="s">
        <v>7</v>
      </c>
      <c r="B239" s="100" t="s">
        <v>771</v>
      </c>
      <c r="C239" s="100">
        <v>200</v>
      </c>
      <c r="D239" s="101" t="s">
        <v>19</v>
      </c>
      <c r="E239" s="56">
        <v>119</v>
      </c>
    </row>
    <row r="240" spans="1:5" ht="46.5" customHeight="1">
      <c r="A240" s="89" t="s">
        <v>416</v>
      </c>
      <c r="B240" s="96" t="s">
        <v>615</v>
      </c>
      <c r="C240" s="96"/>
      <c r="D240" s="97"/>
      <c r="E240" s="164">
        <f>E242+E248+E252+E256+E259+E263</f>
        <v>6972.8</v>
      </c>
    </row>
    <row r="241" spans="1:5" ht="16.5" customHeight="1">
      <c r="A241" s="2" t="s">
        <v>617</v>
      </c>
      <c r="B241" s="100" t="s">
        <v>614</v>
      </c>
      <c r="C241" s="100"/>
      <c r="D241" s="101"/>
      <c r="E241" s="56">
        <f>E242</f>
        <v>100</v>
      </c>
    </row>
    <row r="242" spans="1:5" ht="15.75">
      <c r="A242" s="67" t="s">
        <v>291</v>
      </c>
      <c r="B242" s="100" t="s">
        <v>616</v>
      </c>
      <c r="C242" s="100"/>
      <c r="D242" s="101"/>
      <c r="E242" s="167">
        <f>E243+E245</f>
        <v>100</v>
      </c>
    </row>
    <row r="243" spans="1:5" ht="31.5">
      <c r="A243" s="133" t="s">
        <v>850</v>
      </c>
      <c r="B243" s="100" t="s">
        <v>616</v>
      </c>
      <c r="C243" s="100">
        <v>200</v>
      </c>
      <c r="D243" s="101"/>
      <c r="E243" s="167">
        <f>E244</f>
        <v>100</v>
      </c>
    </row>
    <row r="244" spans="1:5" ht="31.5">
      <c r="A244" s="69" t="s">
        <v>26</v>
      </c>
      <c r="B244" s="100" t="s">
        <v>616</v>
      </c>
      <c r="C244" s="100">
        <v>200</v>
      </c>
      <c r="D244" s="101" t="s">
        <v>12</v>
      </c>
      <c r="E244" s="167">
        <v>100</v>
      </c>
    </row>
    <row r="245" spans="1:5" ht="31.5" hidden="1">
      <c r="A245" s="133" t="s">
        <v>850</v>
      </c>
      <c r="B245" s="100" t="s">
        <v>616</v>
      </c>
      <c r="C245" s="100">
        <v>200</v>
      </c>
      <c r="D245" s="101"/>
      <c r="E245" s="167">
        <f>E246</f>
        <v>0</v>
      </c>
    </row>
    <row r="246" spans="1:5" ht="15.75" hidden="1">
      <c r="A246" s="46" t="s">
        <v>2</v>
      </c>
      <c r="B246" s="100" t="s">
        <v>616</v>
      </c>
      <c r="C246" s="100">
        <v>200</v>
      </c>
      <c r="D246" s="101" t="s">
        <v>30</v>
      </c>
      <c r="E246" s="167">
        <v>0</v>
      </c>
    </row>
    <row r="247" spans="1:5" ht="15.75">
      <c r="A247" s="2" t="s">
        <v>619</v>
      </c>
      <c r="B247" s="100" t="s">
        <v>618</v>
      </c>
      <c r="C247" s="100"/>
      <c r="D247" s="101"/>
      <c r="E247" s="167">
        <f>E248</f>
        <v>245</v>
      </c>
    </row>
    <row r="248" spans="1:5" ht="15.75">
      <c r="A248" s="67" t="s">
        <v>293</v>
      </c>
      <c r="B248" s="100" t="s">
        <v>620</v>
      </c>
      <c r="C248" s="100"/>
      <c r="D248" s="101"/>
      <c r="E248" s="56">
        <f>E249</f>
        <v>245</v>
      </c>
    </row>
    <row r="249" spans="1:5" ht="31.5">
      <c r="A249" s="133" t="s">
        <v>850</v>
      </c>
      <c r="B249" s="100" t="s">
        <v>620</v>
      </c>
      <c r="C249" s="100">
        <v>200</v>
      </c>
      <c r="D249" s="101"/>
      <c r="E249" s="56">
        <f>E250</f>
        <v>245</v>
      </c>
    </row>
    <row r="250" spans="1:5" ht="31.5">
      <c r="A250" s="69" t="s">
        <v>26</v>
      </c>
      <c r="B250" s="100" t="s">
        <v>620</v>
      </c>
      <c r="C250" s="100">
        <v>200</v>
      </c>
      <c r="D250" s="101" t="s">
        <v>12</v>
      </c>
      <c r="E250" s="56">
        <v>245</v>
      </c>
    </row>
    <row r="251" spans="1:5" ht="15.75" hidden="1">
      <c r="A251" s="2" t="s">
        <v>621</v>
      </c>
      <c r="B251" s="100" t="s">
        <v>623</v>
      </c>
      <c r="C251" s="100"/>
      <c r="D251" s="101"/>
      <c r="E251" s="56">
        <f>E252</f>
        <v>0</v>
      </c>
    </row>
    <row r="252" spans="1:5" ht="15.75" hidden="1">
      <c r="A252" s="67" t="s">
        <v>295</v>
      </c>
      <c r="B252" s="100" t="s">
        <v>625</v>
      </c>
      <c r="C252" s="100"/>
      <c r="D252" s="101"/>
      <c r="E252" s="56">
        <f>E253</f>
        <v>0</v>
      </c>
    </row>
    <row r="253" spans="1:5" ht="31.5" hidden="1">
      <c r="A253" s="133" t="s">
        <v>699</v>
      </c>
      <c r="B253" s="100" t="s">
        <v>625</v>
      </c>
      <c r="C253" s="100">
        <v>240</v>
      </c>
      <c r="D253" s="101"/>
      <c r="E253" s="56">
        <f>E254</f>
        <v>0</v>
      </c>
    </row>
    <row r="254" spans="1:5" ht="31.5" hidden="1">
      <c r="A254" s="69" t="s">
        <v>26</v>
      </c>
      <c r="B254" s="100" t="s">
        <v>625</v>
      </c>
      <c r="C254" s="100">
        <v>240</v>
      </c>
      <c r="D254" s="101" t="s">
        <v>12</v>
      </c>
      <c r="E254" s="56">
        <v>0</v>
      </c>
    </row>
    <row r="255" spans="1:5" ht="15.75">
      <c r="A255" s="2" t="s">
        <v>622</v>
      </c>
      <c r="B255" s="100" t="s">
        <v>624</v>
      </c>
      <c r="C255" s="100"/>
      <c r="D255" s="101"/>
      <c r="E255" s="56">
        <f>E256</f>
        <v>195</v>
      </c>
    </row>
    <row r="256" spans="1:5" ht="15.75">
      <c r="A256" s="67" t="s">
        <v>297</v>
      </c>
      <c r="B256" s="100" t="s">
        <v>626</v>
      </c>
      <c r="C256" s="100"/>
      <c r="D256" s="101"/>
      <c r="E256" s="56">
        <f>E257</f>
        <v>195</v>
      </c>
    </row>
    <row r="257" spans="1:5" ht="31.5">
      <c r="A257" s="133" t="s">
        <v>850</v>
      </c>
      <c r="B257" s="100" t="s">
        <v>626</v>
      </c>
      <c r="C257" s="100">
        <v>200</v>
      </c>
      <c r="D257" s="101"/>
      <c r="E257" s="56">
        <f>E258</f>
        <v>195</v>
      </c>
    </row>
    <row r="258" spans="1:5" ht="31.5">
      <c r="A258" s="69" t="s">
        <v>26</v>
      </c>
      <c r="B258" s="100" t="s">
        <v>626</v>
      </c>
      <c r="C258" s="100">
        <v>200</v>
      </c>
      <c r="D258" s="101" t="s">
        <v>12</v>
      </c>
      <c r="E258" s="56">
        <v>195</v>
      </c>
    </row>
    <row r="259" spans="1:5" ht="15.75">
      <c r="A259" s="2" t="s">
        <v>867</v>
      </c>
      <c r="B259" s="100" t="s">
        <v>869</v>
      </c>
      <c r="C259" s="100"/>
      <c r="D259" s="101"/>
      <c r="E259" s="56">
        <f>E260</f>
        <v>99.5</v>
      </c>
    </row>
    <row r="260" spans="1:5" ht="15.75">
      <c r="A260" s="67" t="s">
        <v>868</v>
      </c>
      <c r="B260" s="100" t="s">
        <v>870</v>
      </c>
      <c r="C260" s="100"/>
      <c r="D260" s="101"/>
      <c r="E260" s="56">
        <f>E261</f>
        <v>99.5</v>
      </c>
    </row>
    <row r="261" spans="1:5" ht="31.5">
      <c r="A261" s="133" t="s">
        <v>850</v>
      </c>
      <c r="B261" s="100" t="s">
        <v>870</v>
      </c>
      <c r="C261" s="100">
        <v>200</v>
      </c>
      <c r="D261" s="101"/>
      <c r="E261" s="56">
        <f>99.5</f>
        <v>99.5</v>
      </c>
    </row>
    <row r="262" spans="1:5" ht="31.5">
      <c r="A262" s="69" t="s">
        <v>26</v>
      </c>
      <c r="B262" s="100" t="s">
        <v>870</v>
      </c>
      <c r="C262" s="100">
        <v>200</v>
      </c>
      <c r="D262" s="101" t="s">
        <v>12</v>
      </c>
      <c r="E262" s="56">
        <v>99.5</v>
      </c>
    </row>
    <row r="263" spans="1:5" ht="15.75">
      <c r="A263" s="2" t="s">
        <v>872</v>
      </c>
      <c r="B263" s="100" t="s">
        <v>871</v>
      </c>
      <c r="C263" s="100"/>
      <c r="D263" s="101"/>
      <c r="E263" s="56">
        <f>E264+E267</f>
        <v>6333.3</v>
      </c>
    </row>
    <row r="264" spans="1:5" ht="15.75">
      <c r="A264" s="67" t="s">
        <v>873</v>
      </c>
      <c r="B264" s="100" t="s">
        <v>874</v>
      </c>
      <c r="C264" s="100"/>
      <c r="D264" s="101"/>
      <c r="E264" s="56">
        <f>E265</f>
        <v>633.3</v>
      </c>
    </row>
    <row r="265" spans="1:5" ht="15.75">
      <c r="A265" s="230" t="s">
        <v>859</v>
      </c>
      <c r="B265" s="100" t="s">
        <v>874</v>
      </c>
      <c r="C265" s="100">
        <v>400</v>
      </c>
      <c r="D265" s="101"/>
      <c r="E265" s="56">
        <f>E266</f>
        <v>633.3</v>
      </c>
    </row>
    <row r="266" spans="1:5" ht="29.25" customHeight="1">
      <c r="A266" s="69" t="s">
        <v>26</v>
      </c>
      <c r="B266" s="100" t="s">
        <v>874</v>
      </c>
      <c r="C266" s="100">
        <v>400</v>
      </c>
      <c r="D266" s="101" t="s">
        <v>12</v>
      </c>
      <c r="E266" s="56">
        <v>633.3</v>
      </c>
    </row>
    <row r="267" spans="1:5" ht="15.75" customHeight="1">
      <c r="A267" s="67" t="s">
        <v>875</v>
      </c>
      <c r="B267" s="100" t="s">
        <v>881</v>
      </c>
      <c r="C267" s="100"/>
      <c r="D267" s="101"/>
      <c r="E267" s="56">
        <f>E268</f>
        <v>5700</v>
      </c>
    </row>
    <row r="268" spans="1:5" ht="15.75">
      <c r="A268" s="230" t="s">
        <v>859</v>
      </c>
      <c r="B268" s="100" t="s">
        <v>881</v>
      </c>
      <c r="C268" s="100">
        <v>400</v>
      </c>
      <c r="D268" s="101"/>
      <c r="E268" s="56">
        <f>E269</f>
        <v>5700</v>
      </c>
    </row>
    <row r="269" spans="1:5" ht="31.5">
      <c r="A269" s="69" t="s">
        <v>26</v>
      </c>
      <c r="B269" s="100" t="s">
        <v>881</v>
      </c>
      <c r="C269" s="100">
        <v>400</v>
      </c>
      <c r="D269" s="101" t="s">
        <v>12</v>
      </c>
      <c r="E269" s="56">
        <v>5700</v>
      </c>
    </row>
    <row r="270" spans="1:5" ht="47.25">
      <c r="A270" s="40" t="s">
        <v>693</v>
      </c>
      <c r="B270" s="96" t="s">
        <v>630</v>
      </c>
      <c r="C270" s="100"/>
      <c r="D270" s="101"/>
      <c r="E270" s="164">
        <f>E272+E275+E288+E293</f>
        <v>7212.599999999999</v>
      </c>
    </row>
    <row r="271" spans="1:5" ht="15.75">
      <c r="A271" s="2" t="s">
        <v>627</v>
      </c>
      <c r="B271" s="100" t="s">
        <v>632</v>
      </c>
      <c r="C271" s="100"/>
      <c r="D271" s="101"/>
      <c r="E271" s="56">
        <f>E272</f>
        <v>500</v>
      </c>
    </row>
    <row r="272" spans="1:5" ht="15.75">
      <c r="A272" s="45" t="s">
        <v>300</v>
      </c>
      <c r="B272" s="100" t="s">
        <v>631</v>
      </c>
      <c r="C272" s="100"/>
      <c r="D272" s="101"/>
      <c r="E272" s="56">
        <f>E273</f>
        <v>500</v>
      </c>
    </row>
    <row r="273" spans="1:5" ht="31.5">
      <c r="A273" s="133" t="s">
        <v>850</v>
      </c>
      <c r="B273" s="100" t="s">
        <v>631</v>
      </c>
      <c r="C273" s="100">
        <v>200</v>
      </c>
      <c r="D273" s="101"/>
      <c r="E273" s="56">
        <f>E274</f>
        <v>500</v>
      </c>
    </row>
    <row r="274" spans="1:5" ht="15.75">
      <c r="A274" s="46" t="s">
        <v>6</v>
      </c>
      <c r="B274" s="100" t="s">
        <v>631</v>
      </c>
      <c r="C274" s="102">
        <v>200</v>
      </c>
      <c r="D274" s="101" t="s">
        <v>17</v>
      </c>
      <c r="E274" s="56">
        <v>500</v>
      </c>
    </row>
    <row r="275" spans="1:5" ht="15.75">
      <c r="A275" s="2" t="s">
        <v>628</v>
      </c>
      <c r="B275" s="100" t="s">
        <v>633</v>
      </c>
      <c r="C275" s="102"/>
      <c r="D275" s="101"/>
      <c r="E275" s="56">
        <f>E276+E281+E284</f>
        <v>4362.599999999999</v>
      </c>
    </row>
    <row r="276" spans="1:5" ht="15.75">
      <c r="A276" s="45" t="s">
        <v>302</v>
      </c>
      <c r="B276" s="100" t="s">
        <v>635</v>
      </c>
      <c r="C276" s="100"/>
      <c r="D276" s="101"/>
      <c r="E276" s="56">
        <f>E279</f>
        <v>3855</v>
      </c>
    </row>
    <row r="277" spans="1:5" ht="31.5" hidden="1">
      <c r="A277" s="2" t="s">
        <v>178</v>
      </c>
      <c r="B277" s="100" t="s">
        <v>303</v>
      </c>
      <c r="C277" s="100">
        <v>243</v>
      </c>
      <c r="D277" s="101"/>
      <c r="E277" s="56">
        <f>E278</f>
        <v>0</v>
      </c>
    </row>
    <row r="278" spans="1:5" ht="15.75" hidden="1">
      <c r="A278" s="2" t="s">
        <v>108</v>
      </c>
      <c r="B278" s="100" t="s">
        <v>303</v>
      </c>
      <c r="C278" s="100">
        <v>243</v>
      </c>
      <c r="D278" s="101" t="s">
        <v>109</v>
      </c>
      <c r="E278" s="56">
        <v>0</v>
      </c>
    </row>
    <row r="279" spans="1:5" ht="31.5">
      <c r="A279" s="133" t="s">
        <v>850</v>
      </c>
      <c r="B279" s="100" t="s">
        <v>635</v>
      </c>
      <c r="C279" s="100">
        <v>200</v>
      </c>
      <c r="D279" s="101"/>
      <c r="E279" s="56">
        <f>E280</f>
        <v>3855</v>
      </c>
    </row>
    <row r="280" spans="1:5" ht="15.75">
      <c r="A280" s="2" t="s">
        <v>108</v>
      </c>
      <c r="B280" s="100" t="s">
        <v>635</v>
      </c>
      <c r="C280" s="100">
        <v>200</v>
      </c>
      <c r="D280" s="101" t="s">
        <v>109</v>
      </c>
      <c r="E280" s="56">
        <v>3855</v>
      </c>
    </row>
    <row r="281" spans="1:5" ht="15.75">
      <c r="A281" s="45" t="s">
        <v>861</v>
      </c>
      <c r="B281" s="100" t="s">
        <v>862</v>
      </c>
      <c r="C281" s="100"/>
      <c r="D281" s="101"/>
      <c r="E281" s="56">
        <f>E282</f>
        <v>169.2</v>
      </c>
    </row>
    <row r="282" spans="1:5" ht="31.5">
      <c r="A282" s="133" t="s">
        <v>850</v>
      </c>
      <c r="B282" s="100" t="s">
        <v>862</v>
      </c>
      <c r="C282" s="100">
        <v>200</v>
      </c>
      <c r="D282" s="101"/>
      <c r="E282" s="56">
        <f>E283</f>
        <v>169.2</v>
      </c>
    </row>
    <row r="283" spans="1:5" ht="15.75">
      <c r="A283" s="2" t="s">
        <v>108</v>
      </c>
      <c r="B283" s="100" t="s">
        <v>862</v>
      </c>
      <c r="C283" s="100">
        <v>200</v>
      </c>
      <c r="D283" s="101" t="s">
        <v>109</v>
      </c>
      <c r="E283" s="56">
        <v>169.2</v>
      </c>
    </row>
    <row r="284" spans="1:5" ht="31.5">
      <c r="A284" s="2" t="s">
        <v>711</v>
      </c>
      <c r="B284" s="100" t="s">
        <v>710</v>
      </c>
      <c r="C284" s="100"/>
      <c r="D284" s="101"/>
      <c r="E284" s="56">
        <f>E285</f>
        <v>338.4</v>
      </c>
    </row>
    <row r="285" spans="1:5" ht="33.75" customHeight="1">
      <c r="A285" s="133" t="s">
        <v>850</v>
      </c>
      <c r="B285" s="100" t="s">
        <v>710</v>
      </c>
      <c r="C285" s="100">
        <v>200</v>
      </c>
      <c r="D285" s="101"/>
      <c r="E285" s="56">
        <f>E286</f>
        <v>338.4</v>
      </c>
    </row>
    <row r="286" spans="1:5" ht="15.75">
      <c r="A286" s="2" t="s">
        <v>108</v>
      </c>
      <c r="B286" s="100" t="s">
        <v>710</v>
      </c>
      <c r="C286" s="100">
        <v>200</v>
      </c>
      <c r="D286" s="101" t="s">
        <v>109</v>
      </c>
      <c r="E286" s="56">
        <v>338.4</v>
      </c>
    </row>
    <row r="287" spans="1:5" ht="15.75">
      <c r="A287" s="2" t="s">
        <v>629</v>
      </c>
      <c r="B287" s="100" t="s">
        <v>634</v>
      </c>
      <c r="C287" s="100"/>
      <c r="D287" s="101"/>
      <c r="E287" s="56">
        <f>E288</f>
        <v>2180</v>
      </c>
    </row>
    <row r="288" spans="1:5" ht="15.75">
      <c r="A288" s="45" t="s">
        <v>304</v>
      </c>
      <c r="B288" s="100" t="s">
        <v>636</v>
      </c>
      <c r="C288" s="100" t="s">
        <v>306</v>
      </c>
      <c r="D288" s="101"/>
      <c r="E288" s="56">
        <f>E289+E291</f>
        <v>2180</v>
      </c>
    </row>
    <row r="289" spans="1:5" ht="31.5" hidden="1">
      <c r="A289" s="2" t="s">
        <v>178</v>
      </c>
      <c r="B289" s="100" t="s">
        <v>305</v>
      </c>
      <c r="C289" s="100">
        <v>243</v>
      </c>
      <c r="D289" s="101"/>
      <c r="E289" s="56">
        <f>E290</f>
        <v>0</v>
      </c>
    </row>
    <row r="290" spans="1:5" ht="15.75" hidden="1">
      <c r="A290" s="46" t="s">
        <v>6</v>
      </c>
      <c r="B290" s="100" t="s">
        <v>305</v>
      </c>
      <c r="C290" s="100">
        <v>243</v>
      </c>
      <c r="D290" s="101" t="s">
        <v>17</v>
      </c>
      <c r="E290" s="56">
        <v>0</v>
      </c>
    </row>
    <row r="291" spans="1:5" ht="31.5">
      <c r="A291" s="133" t="s">
        <v>850</v>
      </c>
      <c r="B291" s="100" t="s">
        <v>636</v>
      </c>
      <c r="C291" s="100">
        <v>200</v>
      </c>
      <c r="D291" s="101"/>
      <c r="E291" s="56">
        <f>E292</f>
        <v>2180</v>
      </c>
    </row>
    <row r="292" spans="1:5" ht="16.5" customHeight="1">
      <c r="A292" s="46" t="s">
        <v>6</v>
      </c>
      <c r="B292" s="100" t="s">
        <v>636</v>
      </c>
      <c r="C292" s="100">
        <v>200</v>
      </c>
      <c r="D292" s="101" t="s">
        <v>17</v>
      </c>
      <c r="E292" s="56">
        <v>2180</v>
      </c>
    </row>
    <row r="293" spans="1:5" ht="16.5" customHeight="1">
      <c r="A293" s="2" t="s">
        <v>776</v>
      </c>
      <c r="B293" s="100" t="s">
        <v>774</v>
      </c>
      <c r="C293" s="100"/>
      <c r="D293" s="101"/>
      <c r="E293" s="56">
        <f>E294</f>
        <v>170</v>
      </c>
    </row>
    <row r="294" spans="1:5" ht="16.5" customHeight="1">
      <c r="A294" s="46" t="s">
        <v>777</v>
      </c>
      <c r="B294" s="100" t="s">
        <v>775</v>
      </c>
      <c r="C294" s="100"/>
      <c r="D294" s="101"/>
      <c r="E294" s="56">
        <f>E295+E297</f>
        <v>170</v>
      </c>
    </row>
    <row r="295" spans="1:5" ht="33" customHeight="1">
      <c r="A295" s="133" t="s">
        <v>850</v>
      </c>
      <c r="B295" s="100" t="s">
        <v>775</v>
      </c>
      <c r="C295" s="100">
        <v>200</v>
      </c>
      <c r="D295" s="101"/>
      <c r="E295" s="56">
        <f>E296</f>
        <v>70</v>
      </c>
    </row>
    <row r="296" spans="1:5" ht="16.5" customHeight="1">
      <c r="A296" s="2" t="s">
        <v>108</v>
      </c>
      <c r="B296" s="100" t="s">
        <v>775</v>
      </c>
      <c r="C296" s="100">
        <v>200</v>
      </c>
      <c r="D296" s="101" t="s">
        <v>109</v>
      </c>
      <c r="E296" s="56">
        <v>70</v>
      </c>
    </row>
    <row r="297" spans="1:5" ht="33.75" customHeight="1">
      <c r="A297" s="133" t="s">
        <v>850</v>
      </c>
      <c r="B297" s="100" t="s">
        <v>775</v>
      </c>
      <c r="C297" s="100">
        <v>200</v>
      </c>
      <c r="D297" s="101"/>
      <c r="E297" s="56">
        <f>E298</f>
        <v>100</v>
      </c>
    </row>
    <row r="298" spans="1:5" ht="16.5" customHeight="1">
      <c r="A298" s="133" t="s">
        <v>110</v>
      </c>
      <c r="B298" s="100" t="s">
        <v>775</v>
      </c>
      <c r="C298" s="100">
        <v>200</v>
      </c>
      <c r="D298" s="101" t="s">
        <v>111</v>
      </c>
      <c r="E298" s="56">
        <v>100</v>
      </c>
    </row>
    <row r="299" spans="1:5" ht="63" hidden="1">
      <c r="A299" s="40" t="s">
        <v>307</v>
      </c>
      <c r="B299" s="96" t="s">
        <v>308</v>
      </c>
      <c r="C299" s="96"/>
      <c r="D299" s="97"/>
      <c r="E299" s="177">
        <f>E300</f>
        <v>0</v>
      </c>
    </row>
    <row r="300" spans="1:5" ht="31.5" hidden="1">
      <c r="A300" s="52" t="s">
        <v>309</v>
      </c>
      <c r="B300" s="100" t="s">
        <v>310</v>
      </c>
      <c r="C300" s="100"/>
      <c r="D300" s="101"/>
      <c r="E300" s="163">
        <f>E301</f>
        <v>0</v>
      </c>
    </row>
    <row r="301" spans="1:5" ht="15.75" hidden="1">
      <c r="A301" s="2" t="s">
        <v>211</v>
      </c>
      <c r="B301" s="100" t="s">
        <v>310</v>
      </c>
      <c r="C301" s="100">
        <v>852</v>
      </c>
      <c r="D301" s="101"/>
      <c r="E301" s="163">
        <f>E302</f>
        <v>0</v>
      </c>
    </row>
    <row r="302" spans="1:5" ht="15.75" hidden="1">
      <c r="A302" s="2" t="s">
        <v>3</v>
      </c>
      <c r="B302" s="100" t="s">
        <v>310</v>
      </c>
      <c r="C302" s="100">
        <v>852</v>
      </c>
      <c r="D302" s="101" t="s">
        <v>14</v>
      </c>
      <c r="E302" s="163">
        <v>0</v>
      </c>
    </row>
    <row r="303" spans="1:5" ht="47.25">
      <c r="A303" s="90" t="s">
        <v>670</v>
      </c>
      <c r="B303" s="96" t="s">
        <v>671</v>
      </c>
      <c r="C303" s="96"/>
      <c r="D303" s="97"/>
      <c r="E303" s="164">
        <f>E304+E311</f>
        <v>68.8</v>
      </c>
    </row>
    <row r="304" spans="1:5" ht="15.75">
      <c r="A304" s="2" t="s">
        <v>781</v>
      </c>
      <c r="B304" s="100" t="s">
        <v>674</v>
      </c>
      <c r="C304" s="100"/>
      <c r="D304" s="101"/>
      <c r="E304" s="56">
        <f>E305+E308</f>
        <v>34.4</v>
      </c>
    </row>
    <row r="305" spans="1:5" ht="15.75">
      <c r="A305" s="46" t="s">
        <v>780</v>
      </c>
      <c r="B305" s="100" t="s">
        <v>880</v>
      </c>
      <c r="C305" s="100"/>
      <c r="D305" s="101"/>
      <c r="E305" s="56">
        <f>E306</f>
        <v>34.4</v>
      </c>
    </row>
    <row r="306" spans="1:5" ht="24" customHeight="1">
      <c r="A306" s="230" t="s">
        <v>859</v>
      </c>
      <c r="B306" s="100" t="s">
        <v>880</v>
      </c>
      <c r="C306" s="100">
        <v>400</v>
      </c>
      <c r="D306" s="101"/>
      <c r="E306" s="56">
        <f>E307</f>
        <v>34.4</v>
      </c>
    </row>
    <row r="307" spans="1:5" ht="15.75">
      <c r="A307" s="46" t="s">
        <v>6</v>
      </c>
      <c r="B307" s="100" t="s">
        <v>880</v>
      </c>
      <c r="C307" s="100">
        <v>400</v>
      </c>
      <c r="D307" s="101" t="s">
        <v>17</v>
      </c>
      <c r="E307" s="56">
        <v>34.4</v>
      </c>
    </row>
    <row r="308" spans="1:5" ht="31.5" hidden="1">
      <c r="A308" s="46" t="s">
        <v>787</v>
      </c>
      <c r="B308" s="100" t="s">
        <v>786</v>
      </c>
      <c r="C308" s="100"/>
      <c r="D308" s="101"/>
      <c r="E308" s="56">
        <f>E309</f>
        <v>0</v>
      </c>
    </row>
    <row r="309" spans="1:5" ht="15.75" hidden="1">
      <c r="A309" s="230" t="s">
        <v>859</v>
      </c>
      <c r="B309" s="100" t="s">
        <v>786</v>
      </c>
      <c r="C309" s="100">
        <v>400</v>
      </c>
      <c r="D309" s="101"/>
      <c r="E309" s="56">
        <f>E310</f>
        <v>0</v>
      </c>
    </row>
    <row r="310" spans="1:5" ht="15.75" hidden="1">
      <c r="A310" s="46" t="s">
        <v>6</v>
      </c>
      <c r="B310" s="100" t="s">
        <v>786</v>
      </c>
      <c r="C310" s="100">
        <v>400</v>
      </c>
      <c r="D310" s="101" t="s">
        <v>17</v>
      </c>
      <c r="E310" s="56">
        <v>0</v>
      </c>
    </row>
    <row r="311" spans="1:5" ht="15.75">
      <c r="A311" s="2" t="s">
        <v>876</v>
      </c>
      <c r="B311" s="100" t="s">
        <v>878</v>
      </c>
      <c r="C311" s="100"/>
      <c r="D311" s="101"/>
      <c r="E311" s="56">
        <f>E312</f>
        <v>34.4</v>
      </c>
    </row>
    <row r="312" spans="1:5" ht="15.75">
      <c r="A312" s="46" t="s">
        <v>877</v>
      </c>
      <c r="B312" s="100" t="s">
        <v>879</v>
      </c>
      <c r="C312" s="100"/>
      <c r="D312" s="101"/>
      <c r="E312" s="56">
        <f>E313</f>
        <v>34.4</v>
      </c>
    </row>
    <row r="313" spans="1:5" ht="15.75">
      <c r="A313" s="230" t="s">
        <v>859</v>
      </c>
      <c r="B313" s="100" t="s">
        <v>879</v>
      </c>
      <c r="C313" s="100">
        <v>400</v>
      </c>
      <c r="D313" s="101"/>
      <c r="E313" s="56">
        <f>E314</f>
        <v>34.4</v>
      </c>
    </row>
    <row r="314" spans="1:5" ht="15.75">
      <c r="A314" s="58" t="s">
        <v>5</v>
      </c>
      <c r="B314" s="100" t="s">
        <v>879</v>
      </c>
      <c r="C314" s="100">
        <v>400</v>
      </c>
      <c r="D314" s="101" t="s">
        <v>16</v>
      </c>
      <c r="E314" s="56">
        <v>34.4</v>
      </c>
    </row>
    <row r="315" spans="1:5" ht="15.75" hidden="1">
      <c r="A315" s="46"/>
      <c r="B315" s="100"/>
      <c r="C315" s="100"/>
      <c r="D315" s="101"/>
      <c r="E315" s="56"/>
    </row>
    <row r="316" spans="1:5" ht="15.75" hidden="1">
      <c r="A316" s="46"/>
      <c r="B316" s="100"/>
      <c r="C316" s="100"/>
      <c r="D316" s="101"/>
      <c r="E316" s="56"/>
    </row>
    <row r="317" spans="1:5" ht="15.75" hidden="1">
      <c r="A317" s="46"/>
      <c r="B317" s="100"/>
      <c r="C317" s="100"/>
      <c r="D317" s="101"/>
      <c r="E317" s="56"/>
    </row>
    <row r="318" spans="1:5" ht="15.75">
      <c r="A318" s="90" t="s">
        <v>23</v>
      </c>
      <c r="B318" s="116" t="s">
        <v>637</v>
      </c>
      <c r="C318" s="116"/>
      <c r="D318" s="117"/>
      <c r="E318" s="91">
        <f>E319+E329+E334+E351</f>
        <v>20436.5</v>
      </c>
    </row>
    <row r="319" spans="1:5" ht="31.5">
      <c r="A319" s="92" t="s">
        <v>148</v>
      </c>
      <c r="B319" s="76" t="s">
        <v>638</v>
      </c>
      <c r="C319" s="76"/>
      <c r="D319" s="118"/>
      <c r="E319" s="231">
        <f>E321+E324</f>
        <v>3666.4</v>
      </c>
    </row>
    <row r="320" spans="1:5" ht="15.75">
      <c r="A320" s="46" t="s">
        <v>164</v>
      </c>
      <c r="B320" s="78" t="s">
        <v>639</v>
      </c>
      <c r="C320" s="78"/>
      <c r="D320" s="115"/>
      <c r="E320" s="93">
        <f>E321</f>
        <v>2106.4</v>
      </c>
    </row>
    <row r="321" spans="1:5" ht="47.25">
      <c r="A321" s="46" t="s">
        <v>151</v>
      </c>
      <c r="B321" s="78" t="s">
        <v>640</v>
      </c>
      <c r="C321" s="78"/>
      <c r="D321" s="115"/>
      <c r="E321" s="93">
        <f>E322</f>
        <v>2106.4</v>
      </c>
    </row>
    <row r="322" spans="1:5" ht="47.25">
      <c r="A322" s="230" t="s">
        <v>851</v>
      </c>
      <c r="B322" s="78" t="s">
        <v>640</v>
      </c>
      <c r="C322" s="78">
        <v>100</v>
      </c>
      <c r="D322" s="115"/>
      <c r="E322" s="93">
        <f>E323</f>
        <v>2106.4</v>
      </c>
    </row>
    <row r="323" spans="1:5" ht="36" customHeight="1">
      <c r="A323" s="46" t="s">
        <v>1</v>
      </c>
      <c r="B323" s="78" t="s">
        <v>640</v>
      </c>
      <c r="C323" s="78">
        <v>100</v>
      </c>
      <c r="D323" s="115" t="s">
        <v>9</v>
      </c>
      <c r="E323" s="93">
        <v>2106.4</v>
      </c>
    </row>
    <row r="324" spans="1:5" ht="47.25">
      <c r="A324" s="46" t="s">
        <v>153</v>
      </c>
      <c r="B324" s="78" t="s">
        <v>641</v>
      </c>
      <c r="C324" s="78"/>
      <c r="D324" s="115"/>
      <c r="E324" s="93">
        <f>E325+E327</f>
        <v>1560</v>
      </c>
    </row>
    <row r="325" spans="1:5" ht="15.75">
      <c r="A325" s="69" t="s">
        <v>696</v>
      </c>
      <c r="B325" s="78" t="s">
        <v>641</v>
      </c>
      <c r="C325" s="78">
        <v>100</v>
      </c>
      <c r="D325" s="115"/>
      <c r="E325" s="93">
        <f>E326</f>
        <v>1560</v>
      </c>
    </row>
    <row r="326" spans="1:5" ht="36" customHeight="1">
      <c r="A326" s="46" t="s">
        <v>1</v>
      </c>
      <c r="B326" s="78" t="s">
        <v>641</v>
      </c>
      <c r="C326" s="78">
        <v>100</v>
      </c>
      <c r="D326" s="115" t="s">
        <v>9</v>
      </c>
      <c r="E326" s="93">
        <v>1560</v>
      </c>
    </row>
    <row r="327" spans="1:5" ht="63" hidden="1">
      <c r="A327" s="46" t="s">
        <v>412</v>
      </c>
      <c r="B327" s="78" t="s">
        <v>641</v>
      </c>
      <c r="C327" s="78">
        <v>123</v>
      </c>
      <c r="D327" s="115"/>
      <c r="E327" s="180">
        <f>E328</f>
        <v>0</v>
      </c>
    </row>
    <row r="328" spans="1:5" ht="32.25" customHeight="1" hidden="1">
      <c r="A328" s="46" t="s">
        <v>1</v>
      </c>
      <c r="B328" s="78" t="s">
        <v>641</v>
      </c>
      <c r="C328" s="78">
        <v>123</v>
      </c>
      <c r="D328" s="115" t="s">
        <v>9</v>
      </c>
      <c r="E328" s="180">
        <v>0</v>
      </c>
    </row>
    <row r="329" spans="1:5" ht="31.5">
      <c r="A329" s="92" t="s">
        <v>311</v>
      </c>
      <c r="B329" s="76" t="s">
        <v>643</v>
      </c>
      <c r="C329" s="76"/>
      <c r="D329" s="118"/>
      <c r="E329" s="231">
        <f>E331</f>
        <v>1693.4</v>
      </c>
    </row>
    <row r="330" spans="1:5" ht="15.75">
      <c r="A330" s="46" t="s">
        <v>164</v>
      </c>
      <c r="B330" s="78" t="s">
        <v>642</v>
      </c>
      <c r="C330" s="76"/>
      <c r="D330" s="118"/>
      <c r="E330" s="93">
        <f>E331</f>
        <v>1693.4</v>
      </c>
    </row>
    <row r="331" spans="1:5" ht="51" customHeight="1">
      <c r="A331" s="46" t="s">
        <v>314</v>
      </c>
      <c r="B331" s="78" t="s">
        <v>644</v>
      </c>
      <c r="C331" s="78"/>
      <c r="D331" s="115"/>
      <c r="E331" s="93">
        <f>E332</f>
        <v>1693.4</v>
      </c>
    </row>
    <row r="332" spans="1:5" ht="47.25">
      <c r="A332" s="230" t="s">
        <v>851</v>
      </c>
      <c r="B332" s="78" t="s">
        <v>644</v>
      </c>
      <c r="C332" s="78">
        <v>100</v>
      </c>
      <c r="D332" s="115"/>
      <c r="E332" s="93">
        <f>E333</f>
        <v>1693.4</v>
      </c>
    </row>
    <row r="333" spans="1:5" ht="47.25">
      <c r="A333" s="46" t="s">
        <v>313</v>
      </c>
      <c r="B333" s="78" t="s">
        <v>644</v>
      </c>
      <c r="C333" s="78">
        <v>100</v>
      </c>
      <c r="D333" s="115" t="s">
        <v>10</v>
      </c>
      <c r="E333" s="93">
        <v>1693.4</v>
      </c>
    </row>
    <row r="334" spans="1:5" ht="31.5">
      <c r="A334" s="92" t="s">
        <v>155</v>
      </c>
      <c r="B334" s="76" t="s">
        <v>669</v>
      </c>
      <c r="C334" s="76"/>
      <c r="D334" s="118"/>
      <c r="E334" s="231">
        <f>E335</f>
        <v>13996.3</v>
      </c>
    </row>
    <row r="335" spans="1:5" ht="15.75">
      <c r="A335" s="46" t="s">
        <v>164</v>
      </c>
      <c r="B335" s="78" t="s">
        <v>645</v>
      </c>
      <c r="C335" s="76"/>
      <c r="D335" s="118"/>
      <c r="E335" s="93">
        <f>E339+E342+E336</f>
        <v>13996.3</v>
      </c>
    </row>
    <row r="336" spans="1:5" ht="15.75">
      <c r="A336" s="46" t="s">
        <v>883</v>
      </c>
      <c r="B336" s="78" t="s">
        <v>884</v>
      </c>
      <c r="C336" s="76"/>
      <c r="D336" s="118"/>
      <c r="E336" s="93">
        <f>E337</f>
        <v>115</v>
      </c>
    </row>
    <row r="337" spans="1:5" ht="15.75">
      <c r="A337" s="230" t="s">
        <v>849</v>
      </c>
      <c r="B337" s="78" t="s">
        <v>884</v>
      </c>
      <c r="C337" s="78">
        <v>300</v>
      </c>
      <c r="D337" s="115"/>
      <c r="E337" s="93">
        <f>E338</f>
        <v>115</v>
      </c>
    </row>
    <row r="338" spans="1:5" ht="15.75">
      <c r="A338" s="135" t="s">
        <v>882</v>
      </c>
      <c r="B338" s="78" t="s">
        <v>884</v>
      </c>
      <c r="C338" s="78">
        <v>300</v>
      </c>
      <c r="D338" s="115" t="s">
        <v>885</v>
      </c>
      <c r="E338" s="236">
        <v>115</v>
      </c>
    </row>
    <row r="339" spans="1:5" ht="47.25">
      <c r="A339" s="46" t="s">
        <v>316</v>
      </c>
      <c r="B339" s="78" t="s">
        <v>646</v>
      </c>
      <c r="C339" s="78"/>
      <c r="D339" s="115"/>
      <c r="E339" s="93">
        <f>E340</f>
        <v>10978.5</v>
      </c>
    </row>
    <row r="340" spans="1:5" ht="47.25">
      <c r="A340" s="230" t="s">
        <v>851</v>
      </c>
      <c r="B340" s="78" t="s">
        <v>646</v>
      </c>
      <c r="C340" s="78">
        <v>100</v>
      </c>
      <c r="D340" s="115"/>
      <c r="E340" s="93">
        <f>E341</f>
        <v>10978.5</v>
      </c>
    </row>
    <row r="341" spans="1:5" ht="47.25">
      <c r="A341" s="46" t="s">
        <v>313</v>
      </c>
      <c r="B341" s="78" t="s">
        <v>646</v>
      </c>
      <c r="C341" s="78">
        <v>100</v>
      </c>
      <c r="D341" s="115" t="s">
        <v>10</v>
      </c>
      <c r="E341" s="93">
        <v>10978.5</v>
      </c>
    </row>
    <row r="342" spans="1:5" ht="47.25">
      <c r="A342" s="46" t="s">
        <v>157</v>
      </c>
      <c r="B342" s="78" t="s">
        <v>647</v>
      </c>
      <c r="C342" s="78"/>
      <c r="D342" s="115"/>
      <c r="E342" s="93">
        <f>E343+E345+E348</f>
        <v>2902.8</v>
      </c>
    </row>
    <row r="343" spans="1:5" ht="47.25">
      <c r="A343" s="230" t="s">
        <v>851</v>
      </c>
      <c r="B343" s="78" t="s">
        <v>647</v>
      </c>
      <c r="C343" s="78">
        <v>100</v>
      </c>
      <c r="D343" s="115"/>
      <c r="E343" s="93">
        <f>E344</f>
        <v>119.8</v>
      </c>
    </row>
    <row r="344" spans="1:5" ht="47.25">
      <c r="A344" s="46" t="s">
        <v>313</v>
      </c>
      <c r="B344" s="78" t="s">
        <v>647</v>
      </c>
      <c r="C344" s="78">
        <v>100</v>
      </c>
      <c r="D344" s="115" t="s">
        <v>10</v>
      </c>
      <c r="E344" s="93">
        <v>119.8</v>
      </c>
    </row>
    <row r="345" spans="1:5" ht="31.5">
      <c r="A345" s="133" t="s">
        <v>850</v>
      </c>
      <c r="B345" s="78" t="s">
        <v>647</v>
      </c>
      <c r="C345" s="78">
        <v>200</v>
      </c>
      <c r="D345" s="115"/>
      <c r="E345" s="93">
        <f>E346+E347</f>
        <v>2768</v>
      </c>
    </row>
    <row r="346" spans="1:5" ht="34.5" customHeight="1">
      <c r="A346" s="46" t="s">
        <v>1</v>
      </c>
      <c r="B346" s="78" t="s">
        <v>647</v>
      </c>
      <c r="C346" s="78">
        <v>200</v>
      </c>
      <c r="D346" s="115" t="s">
        <v>9</v>
      </c>
      <c r="E346" s="93">
        <v>589.5</v>
      </c>
    </row>
    <row r="347" spans="1:5" ht="47.25">
      <c r="A347" s="46" t="s">
        <v>313</v>
      </c>
      <c r="B347" s="78" t="s">
        <v>647</v>
      </c>
      <c r="C347" s="78">
        <v>200</v>
      </c>
      <c r="D347" s="115" t="s">
        <v>10</v>
      </c>
      <c r="E347" s="93">
        <f>2728.5-550</f>
        <v>2178.5</v>
      </c>
    </row>
    <row r="348" spans="1:5" ht="15.75">
      <c r="A348" s="230" t="s">
        <v>858</v>
      </c>
      <c r="B348" s="78" t="s">
        <v>647</v>
      </c>
      <c r="C348" s="78">
        <v>800</v>
      </c>
      <c r="D348" s="115"/>
      <c r="E348" s="93">
        <f>E349+E350</f>
        <v>15</v>
      </c>
    </row>
    <row r="349" spans="1:5" ht="36" customHeight="1">
      <c r="A349" s="46" t="s">
        <v>1</v>
      </c>
      <c r="B349" s="78" t="s">
        <v>647</v>
      </c>
      <c r="C349" s="78">
        <v>800</v>
      </c>
      <c r="D349" s="115" t="s">
        <v>9</v>
      </c>
      <c r="E349" s="93">
        <v>10</v>
      </c>
    </row>
    <row r="350" spans="1:5" ht="47.25">
      <c r="A350" s="46" t="s">
        <v>313</v>
      </c>
      <c r="B350" s="78" t="s">
        <v>647</v>
      </c>
      <c r="C350" s="78">
        <v>800</v>
      </c>
      <c r="D350" s="115" t="s">
        <v>10</v>
      </c>
      <c r="E350" s="93">
        <v>5</v>
      </c>
    </row>
    <row r="351" spans="1:5" ht="31.5">
      <c r="A351" s="92" t="s">
        <v>318</v>
      </c>
      <c r="B351" s="76" t="s">
        <v>648</v>
      </c>
      <c r="C351" s="76"/>
      <c r="D351" s="118"/>
      <c r="E351" s="231">
        <f>E353+E358</f>
        <v>1080.4</v>
      </c>
    </row>
    <row r="352" spans="1:5" ht="15.75">
      <c r="A352" s="46" t="s">
        <v>164</v>
      </c>
      <c r="B352" s="78" t="s">
        <v>649</v>
      </c>
      <c r="C352" s="76"/>
      <c r="D352" s="118"/>
      <c r="E352" s="93">
        <f>E353+E358</f>
        <v>1080.4</v>
      </c>
    </row>
    <row r="353" spans="1:5" ht="49.5" customHeight="1">
      <c r="A353" s="46" t="s">
        <v>320</v>
      </c>
      <c r="B353" s="78" t="s">
        <v>727</v>
      </c>
      <c r="C353" s="78"/>
      <c r="D353" s="115"/>
      <c r="E353" s="93">
        <f>E354+E356</f>
        <v>632.1</v>
      </c>
    </row>
    <row r="354" spans="1:5" ht="47.25">
      <c r="A354" s="230" t="s">
        <v>851</v>
      </c>
      <c r="B354" s="78" t="s">
        <v>727</v>
      </c>
      <c r="C354" s="78">
        <v>100</v>
      </c>
      <c r="D354" s="115"/>
      <c r="E354" s="93">
        <f>E355</f>
        <v>586.9</v>
      </c>
    </row>
    <row r="355" spans="1:5" ht="15.75">
      <c r="A355" s="46" t="s">
        <v>2</v>
      </c>
      <c r="B355" s="78" t="s">
        <v>727</v>
      </c>
      <c r="C355" s="78">
        <v>100</v>
      </c>
      <c r="D355" s="115" t="s">
        <v>30</v>
      </c>
      <c r="E355" s="93">
        <v>586.9</v>
      </c>
    </row>
    <row r="356" spans="1:5" ht="31.5">
      <c r="A356" s="133" t="s">
        <v>850</v>
      </c>
      <c r="B356" s="78" t="s">
        <v>727</v>
      </c>
      <c r="C356" s="78">
        <v>200</v>
      </c>
      <c r="D356" s="115"/>
      <c r="E356" s="93">
        <f>E357</f>
        <v>45.2</v>
      </c>
    </row>
    <row r="357" spans="1:5" ht="15.75">
      <c r="A357" s="46" t="s">
        <v>2</v>
      </c>
      <c r="B357" s="78" t="s">
        <v>727</v>
      </c>
      <c r="C357" s="78">
        <v>200</v>
      </c>
      <c r="D357" s="115" t="s">
        <v>30</v>
      </c>
      <c r="E357" s="93">
        <v>45.2</v>
      </c>
    </row>
    <row r="358" spans="1:5" ht="31.5">
      <c r="A358" s="46" t="s">
        <v>322</v>
      </c>
      <c r="B358" s="78" t="s">
        <v>726</v>
      </c>
      <c r="C358" s="78"/>
      <c r="D358" s="115"/>
      <c r="E358" s="93">
        <f>E359+E361</f>
        <v>448.3</v>
      </c>
    </row>
    <row r="359" spans="1:5" ht="47.25">
      <c r="A359" s="230" t="s">
        <v>851</v>
      </c>
      <c r="B359" s="78" t="s">
        <v>726</v>
      </c>
      <c r="C359" s="78">
        <v>100</v>
      </c>
      <c r="D359" s="115"/>
      <c r="E359" s="93">
        <f>E360</f>
        <v>443.3</v>
      </c>
    </row>
    <row r="360" spans="1:5" ht="15.75">
      <c r="A360" s="80" t="s">
        <v>112</v>
      </c>
      <c r="B360" s="78" t="s">
        <v>726</v>
      </c>
      <c r="C360" s="78">
        <v>100</v>
      </c>
      <c r="D360" s="115" t="s">
        <v>113</v>
      </c>
      <c r="E360" s="93">
        <v>443.3</v>
      </c>
    </row>
    <row r="361" spans="1:5" ht="31.5">
      <c r="A361" s="133" t="s">
        <v>850</v>
      </c>
      <c r="B361" s="78" t="s">
        <v>726</v>
      </c>
      <c r="C361" s="78">
        <v>200</v>
      </c>
      <c r="D361" s="115"/>
      <c r="E361" s="93">
        <f>E362</f>
        <v>5</v>
      </c>
    </row>
    <row r="362" spans="1:5" ht="15.75">
      <c r="A362" s="80" t="s">
        <v>112</v>
      </c>
      <c r="B362" s="78" t="s">
        <v>726</v>
      </c>
      <c r="C362" s="78">
        <v>200</v>
      </c>
      <c r="D362" s="115" t="s">
        <v>113</v>
      </c>
      <c r="E362" s="93">
        <v>5</v>
      </c>
    </row>
    <row r="363" spans="1:7" ht="47.25">
      <c r="A363" s="90" t="s">
        <v>162</v>
      </c>
      <c r="B363" s="116" t="s">
        <v>652</v>
      </c>
      <c r="C363" s="116"/>
      <c r="D363" s="117"/>
      <c r="E363" s="91">
        <f>E364</f>
        <v>15568.2</v>
      </c>
      <c r="G363" s="168"/>
    </row>
    <row r="364" spans="1:5" ht="15.75">
      <c r="A364" s="46" t="s">
        <v>164</v>
      </c>
      <c r="B364" s="78" t="s">
        <v>651</v>
      </c>
      <c r="C364" s="78"/>
      <c r="D364" s="115"/>
      <c r="E364" s="93">
        <f>E371+E378+E381+E384+E391+E394+E397+E400+E403+E406+E412+E409+E444+E447+E365+E415+E421+E424+E429+E435+E438+E441+E418+E432</f>
        <v>15568.2</v>
      </c>
    </row>
    <row r="365" spans="1:5" ht="63" hidden="1">
      <c r="A365" s="46" t="s">
        <v>386</v>
      </c>
      <c r="B365" s="115" t="s">
        <v>325</v>
      </c>
      <c r="C365" s="78"/>
      <c r="D365" s="115"/>
      <c r="E365" s="93">
        <f>E366+E368</f>
        <v>0</v>
      </c>
    </row>
    <row r="366" spans="1:5" ht="31.5" hidden="1">
      <c r="A366" s="46" t="s">
        <v>187</v>
      </c>
      <c r="B366" s="115" t="s">
        <v>325</v>
      </c>
      <c r="C366" s="78">
        <v>111</v>
      </c>
      <c r="D366" s="115"/>
      <c r="E366" s="93">
        <f>E367</f>
        <v>0</v>
      </c>
    </row>
    <row r="367" spans="1:5" ht="15.75" hidden="1">
      <c r="A367" s="46" t="s">
        <v>110</v>
      </c>
      <c r="B367" s="115" t="s">
        <v>325</v>
      </c>
      <c r="C367" s="78">
        <v>111</v>
      </c>
      <c r="D367" s="115" t="s">
        <v>111</v>
      </c>
      <c r="E367" s="93">
        <v>0</v>
      </c>
    </row>
    <row r="368" spans="1:5" ht="15.75" hidden="1">
      <c r="A368" s="11" t="s">
        <v>188</v>
      </c>
      <c r="B368" s="115" t="s">
        <v>325</v>
      </c>
      <c r="C368" s="78">
        <v>112</v>
      </c>
      <c r="D368" s="115"/>
      <c r="E368" s="93">
        <f>E369</f>
        <v>0</v>
      </c>
    </row>
    <row r="369" spans="1:5" ht="15.75" hidden="1">
      <c r="A369" s="46" t="s">
        <v>110</v>
      </c>
      <c r="B369" s="115" t="s">
        <v>325</v>
      </c>
      <c r="C369" s="78">
        <v>112</v>
      </c>
      <c r="D369" s="115" t="s">
        <v>111</v>
      </c>
      <c r="E369" s="93">
        <v>0</v>
      </c>
    </row>
    <row r="370" spans="1:5" ht="15.75">
      <c r="A370" s="46" t="s">
        <v>164</v>
      </c>
      <c r="B370" s="115" t="s">
        <v>650</v>
      </c>
      <c r="C370" s="78"/>
      <c r="D370" s="115"/>
      <c r="E370" s="93">
        <f>E364</f>
        <v>15568.2</v>
      </c>
    </row>
    <row r="371" spans="1:5" ht="51.75" customHeight="1">
      <c r="A371" s="46" t="s">
        <v>324</v>
      </c>
      <c r="B371" s="78" t="s">
        <v>653</v>
      </c>
      <c r="C371" s="78"/>
      <c r="D371" s="115"/>
      <c r="E371" s="93">
        <f>E372+E374+E376</f>
        <v>13005.5</v>
      </c>
    </row>
    <row r="372" spans="1:5" ht="47.25">
      <c r="A372" s="230" t="s">
        <v>851</v>
      </c>
      <c r="B372" s="78" t="s">
        <v>653</v>
      </c>
      <c r="C372" s="78">
        <v>100</v>
      </c>
      <c r="D372" s="115"/>
      <c r="E372" s="93">
        <f>E373</f>
        <v>9062.2</v>
      </c>
    </row>
    <row r="373" spans="1:5" ht="15.75">
      <c r="A373" s="46" t="s">
        <v>2</v>
      </c>
      <c r="B373" s="78" t="s">
        <v>653</v>
      </c>
      <c r="C373" s="78">
        <v>100</v>
      </c>
      <c r="D373" s="115" t="s">
        <v>30</v>
      </c>
      <c r="E373" s="93">
        <v>9062.2</v>
      </c>
    </row>
    <row r="374" spans="1:5" ht="31.5">
      <c r="A374" s="133" t="s">
        <v>850</v>
      </c>
      <c r="B374" s="78" t="s">
        <v>653</v>
      </c>
      <c r="C374" s="78">
        <v>200</v>
      </c>
      <c r="D374" s="115"/>
      <c r="E374" s="93">
        <f>E375</f>
        <v>3935.3</v>
      </c>
    </row>
    <row r="375" spans="1:5" ht="15.75">
      <c r="A375" s="46" t="s">
        <v>2</v>
      </c>
      <c r="B375" s="78" t="s">
        <v>653</v>
      </c>
      <c r="C375" s="78">
        <v>200</v>
      </c>
      <c r="D375" s="115" t="s">
        <v>30</v>
      </c>
      <c r="E375" s="93">
        <f>4035.3-100</f>
        <v>3935.3</v>
      </c>
    </row>
    <row r="376" spans="1:5" ht="15.75">
      <c r="A376" s="230" t="s">
        <v>858</v>
      </c>
      <c r="B376" s="78" t="s">
        <v>653</v>
      </c>
      <c r="C376" s="78">
        <v>800</v>
      </c>
      <c r="D376" s="115"/>
      <c r="E376" s="93">
        <f>E377</f>
        <v>8</v>
      </c>
    </row>
    <row r="377" spans="1:5" ht="15.75">
      <c r="A377" s="46" t="s">
        <v>2</v>
      </c>
      <c r="B377" s="78" t="s">
        <v>653</v>
      </c>
      <c r="C377" s="78">
        <v>800</v>
      </c>
      <c r="D377" s="115" t="s">
        <v>30</v>
      </c>
      <c r="E377" s="93">
        <v>8</v>
      </c>
    </row>
    <row r="378" spans="1:5" ht="63">
      <c r="A378" s="46" t="s">
        <v>326</v>
      </c>
      <c r="B378" s="78" t="s">
        <v>654</v>
      </c>
      <c r="C378" s="78"/>
      <c r="D378" s="115"/>
      <c r="E378" s="93">
        <f>E379</f>
        <v>426.3</v>
      </c>
    </row>
    <row r="379" spans="1:5" ht="15.75">
      <c r="A379" s="230" t="s">
        <v>858</v>
      </c>
      <c r="B379" s="78" t="s">
        <v>654</v>
      </c>
      <c r="C379" s="78">
        <v>800</v>
      </c>
      <c r="D379" s="115"/>
      <c r="E379" s="93">
        <f>E380</f>
        <v>426.3</v>
      </c>
    </row>
    <row r="380" spans="1:5" ht="15.75">
      <c r="A380" s="46" t="s">
        <v>25</v>
      </c>
      <c r="B380" s="78" t="s">
        <v>654</v>
      </c>
      <c r="C380" s="78">
        <v>800</v>
      </c>
      <c r="D380" s="115" t="s">
        <v>11</v>
      </c>
      <c r="E380" s="93">
        <f>500-73.7</f>
        <v>426.3</v>
      </c>
    </row>
    <row r="381" spans="1:5" ht="47.25" hidden="1">
      <c r="A381" s="46" t="s">
        <v>329</v>
      </c>
      <c r="B381" s="78" t="s">
        <v>330</v>
      </c>
      <c r="C381" s="78"/>
      <c r="D381" s="115"/>
      <c r="E381" s="180">
        <f>E382</f>
        <v>0</v>
      </c>
    </row>
    <row r="382" spans="1:5" ht="15.75" hidden="1">
      <c r="A382" s="46" t="s">
        <v>161</v>
      </c>
      <c r="B382" s="78" t="s">
        <v>330</v>
      </c>
      <c r="C382" s="78">
        <v>852</v>
      </c>
      <c r="D382" s="115"/>
      <c r="E382" s="180">
        <f>E383</f>
        <v>0</v>
      </c>
    </row>
    <row r="383" spans="1:5" ht="15.75" hidden="1">
      <c r="A383" s="46" t="s">
        <v>2</v>
      </c>
      <c r="B383" s="78" t="s">
        <v>330</v>
      </c>
      <c r="C383" s="78">
        <v>852</v>
      </c>
      <c r="D383" s="115" t="s">
        <v>30</v>
      </c>
      <c r="E383" s="180">
        <v>0</v>
      </c>
    </row>
    <row r="384" spans="1:5" ht="64.5" customHeight="1">
      <c r="A384" s="46" t="s">
        <v>331</v>
      </c>
      <c r="B384" s="78" t="s">
        <v>655</v>
      </c>
      <c r="C384" s="78"/>
      <c r="D384" s="115"/>
      <c r="E384" s="93">
        <f>E385+E387+E389</f>
        <v>720</v>
      </c>
    </row>
    <row r="385" spans="1:5" ht="31.5">
      <c r="A385" s="133" t="s">
        <v>850</v>
      </c>
      <c r="B385" s="78" t="s">
        <v>655</v>
      </c>
      <c r="C385" s="78">
        <v>200</v>
      </c>
      <c r="D385" s="115"/>
      <c r="E385" s="93">
        <f>E386</f>
        <v>720</v>
      </c>
    </row>
    <row r="386" spans="1:5" ht="15.75">
      <c r="A386" s="46" t="s">
        <v>2</v>
      </c>
      <c r="B386" s="78" t="s">
        <v>655</v>
      </c>
      <c r="C386" s="78">
        <v>200</v>
      </c>
      <c r="D386" s="115" t="s">
        <v>30</v>
      </c>
      <c r="E386" s="93">
        <v>720</v>
      </c>
    </row>
    <row r="387" spans="1:5" ht="15.75" hidden="1">
      <c r="A387" s="46" t="s">
        <v>702</v>
      </c>
      <c r="B387" s="78" t="s">
        <v>655</v>
      </c>
      <c r="C387" s="78">
        <v>830</v>
      </c>
      <c r="D387" s="115"/>
      <c r="E387" s="93">
        <f>E388</f>
        <v>0</v>
      </c>
    </row>
    <row r="388" spans="1:5" ht="15.75" hidden="1">
      <c r="A388" s="46" t="s">
        <v>2</v>
      </c>
      <c r="B388" s="78" t="s">
        <v>655</v>
      </c>
      <c r="C388" s="78">
        <v>830</v>
      </c>
      <c r="D388" s="115" t="s">
        <v>30</v>
      </c>
      <c r="E388" s="93">
        <v>0</v>
      </c>
    </row>
    <row r="389" spans="1:5" ht="15.75" hidden="1">
      <c r="A389" s="46" t="s">
        <v>697</v>
      </c>
      <c r="B389" s="78" t="s">
        <v>655</v>
      </c>
      <c r="C389" s="78">
        <v>850</v>
      </c>
      <c r="D389" s="115"/>
      <c r="E389" s="93">
        <f>E390</f>
        <v>0</v>
      </c>
    </row>
    <row r="390" spans="1:5" ht="15.75" hidden="1">
      <c r="A390" s="46" t="s">
        <v>2</v>
      </c>
      <c r="B390" s="78" t="s">
        <v>655</v>
      </c>
      <c r="C390" s="78">
        <v>850</v>
      </c>
      <c r="D390" s="115" t="s">
        <v>30</v>
      </c>
      <c r="E390" s="93">
        <v>0</v>
      </c>
    </row>
    <row r="391" spans="1:5" ht="63">
      <c r="A391" s="46" t="s">
        <v>333</v>
      </c>
      <c r="B391" s="78" t="s">
        <v>656</v>
      </c>
      <c r="C391" s="78"/>
      <c r="D391" s="115"/>
      <c r="E391" s="93">
        <f>E392</f>
        <v>27</v>
      </c>
    </row>
    <row r="392" spans="1:5" ht="15.75">
      <c r="A392" s="230" t="s">
        <v>858</v>
      </c>
      <c r="B392" s="78" t="s">
        <v>656</v>
      </c>
      <c r="C392" s="78">
        <v>800</v>
      </c>
      <c r="D392" s="115"/>
      <c r="E392" s="93">
        <f>E393</f>
        <v>27</v>
      </c>
    </row>
    <row r="393" spans="1:5" ht="15.75">
      <c r="A393" s="46" t="s">
        <v>2</v>
      </c>
      <c r="B393" s="78" t="s">
        <v>656</v>
      </c>
      <c r="C393" s="78">
        <v>800</v>
      </c>
      <c r="D393" s="115" t="s">
        <v>30</v>
      </c>
      <c r="E393" s="93">
        <v>27</v>
      </c>
    </row>
    <row r="394" spans="1:5" ht="68.25" customHeight="1" hidden="1">
      <c r="A394" s="46" t="s">
        <v>335</v>
      </c>
      <c r="B394" s="78" t="s">
        <v>686</v>
      </c>
      <c r="C394" s="78"/>
      <c r="D394" s="115"/>
      <c r="E394" s="180">
        <f>E395</f>
        <v>0</v>
      </c>
    </row>
    <row r="395" spans="1:5" ht="31.5" hidden="1">
      <c r="A395" s="133" t="s">
        <v>699</v>
      </c>
      <c r="B395" s="78" t="s">
        <v>686</v>
      </c>
      <c r="C395" s="78">
        <v>240</v>
      </c>
      <c r="D395" s="115"/>
      <c r="E395" s="180">
        <f>E396</f>
        <v>0</v>
      </c>
    </row>
    <row r="396" spans="1:5" ht="15.75" hidden="1">
      <c r="A396" s="46" t="s">
        <v>2</v>
      </c>
      <c r="B396" s="78" t="s">
        <v>686</v>
      </c>
      <c r="C396" s="78">
        <v>240</v>
      </c>
      <c r="D396" s="115" t="s">
        <v>30</v>
      </c>
      <c r="E396" s="180">
        <v>0</v>
      </c>
    </row>
    <row r="397" spans="1:5" ht="63">
      <c r="A397" s="46" t="s">
        <v>337</v>
      </c>
      <c r="B397" s="78" t="s">
        <v>657</v>
      </c>
      <c r="C397" s="78"/>
      <c r="D397" s="115"/>
      <c r="E397" s="93">
        <f>E398</f>
        <v>47.2</v>
      </c>
    </row>
    <row r="398" spans="1:5" ht="15.75">
      <c r="A398" s="230" t="s">
        <v>858</v>
      </c>
      <c r="B398" s="78" t="s">
        <v>657</v>
      </c>
      <c r="C398" s="78">
        <v>300</v>
      </c>
      <c r="D398" s="115"/>
      <c r="E398" s="93">
        <f>E399</f>
        <v>47.2</v>
      </c>
    </row>
    <row r="399" spans="1:5" ht="16.5" customHeight="1">
      <c r="A399" s="46" t="s">
        <v>2</v>
      </c>
      <c r="B399" s="78" t="s">
        <v>657</v>
      </c>
      <c r="C399" s="78">
        <v>300</v>
      </c>
      <c r="D399" s="115" t="s">
        <v>30</v>
      </c>
      <c r="E399" s="93">
        <f>47.2</f>
        <v>47.2</v>
      </c>
    </row>
    <row r="400" spans="1:5" ht="63" hidden="1">
      <c r="A400" s="46" t="s">
        <v>339</v>
      </c>
      <c r="B400" s="78" t="s">
        <v>687</v>
      </c>
      <c r="C400" s="78"/>
      <c r="D400" s="115"/>
      <c r="E400" s="180">
        <f>E401</f>
        <v>0</v>
      </c>
    </row>
    <row r="401" spans="1:5" ht="31.5" hidden="1">
      <c r="A401" s="133" t="s">
        <v>699</v>
      </c>
      <c r="B401" s="78" t="s">
        <v>687</v>
      </c>
      <c r="C401" s="78">
        <v>240</v>
      </c>
      <c r="D401" s="115"/>
      <c r="E401" s="180">
        <f>E402</f>
        <v>0</v>
      </c>
    </row>
    <row r="402" spans="1:5" ht="15.75" hidden="1">
      <c r="A402" s="46" t="s">
        <v>2</v>
      </c>
      <c r="B402" s="78" t="s">
        <v>687</v>
      </c>
      <c r="C402" s="78">
        <v>240</v>
      </c>
      <c r="D402" s="115" t="s">
        <v>30</v>
      </c>
      <c r="E402" s="180">
        <v>0</v>
      </c>
    </row>
    <row r="403" spans="1:5" ht="77.25" customHeight="1">
      <c r="A403" s="46" t="s">
        <v>341</v>
      </c>
      <c r="B403" s="78" t="s">
        <v>658</v>
      </c>
      <c r="C403" s="78"/>
      <c r="D403" s="115"/>
      <c r="E403" s="93">
        <f>E404</f>
        <v>10</v>
      </c>
    </row>
    <row r="404" spans="1:5" ht="15.75">
      <c r="A404" s="230" t="s">
        <v>858</v>
      </c>
      <c r="B404" s="78" t="s">
        <v>658</v>
      </c>
      <c r="C404" s="78">
        <v>800</v>
      </c>
      <c r="D404" s="115"/>
      <c r="E404" s="93">
        <f>E405</f>
        <v>10</v>
      </c>
    </row>
    <row r="405" spans="1:5" ht="15.75">
      <c r="A405" s="11" t="s">
        <v>27</v>
      </c>
      <c r="B405" s="78" t="s">
        <v>658</v>
      </c>
      <c r="C405" s="78">
        <v>800</v>
      </c>
      <c r="D405" s="115" t="s">
        <v>13</v>
      </c>
      <c r="E405" s="93">
        <v>10</v>
      </c>
    </row>
    <row r="406" spans="1:5" ht="63">
      <c r="A406" s="46" t="s">
        <v>343</v>
      </c>
      <c r="B406" s="78" t="s">
        <v>659</v>
      </c>
      <c r="C406" s="78"/>
      <c r="D406" s="115"/>
      <c r="E406" s="93">
        <f>E407</f>
        <v>400</v>
      </c>
    </row>
    <row r="407" spans="1:5" ht="31.5">
      <c r="A407" s="133" t="s">
        <v>850</v>
      </c>
      <c r="B407" s="78" t="s">
        <v>659</v>
      </c>
      <c r="C407" s="78">
        <v>200</v>
      </c>
      <c r="D407" s="115"/>
      <c r="E407" s="93">
        <f>E408</f>
        <v>400</v>
      </c>
    </row>
    <row r="408" spans="1:5" ht="15.75">
      <c r="A408" s="46" t="s">
        <v>3</v>
      </c>
      <c r="B408" s="78" t="s">
        <v>659</v>
      </c>
      <c r="C408" s="78">
        <v>200</v>
      </c>
      <c r="D408" s="115" t="s">
        <v>14</v>
      </c>
      <c r="E408" s="93">
        <v>400</v>
      </c>
    </row>
    <row r="409" spans="1:5" ht="63">
      <c r="A409" s="46" t="s">
        <v>345</v>
      </c>
      <c r="B409" s="78" t="s">
        <v>660</v>
      </c>
      <c r="C409" s="78"/>
      <c r="D409" s="115"/>
      <c r="E409" s="93">
        <f>E410</f>
        <v>200</v>
      </c>
    </row>
    <row r="410" spans="1:5" ht="31.5">
      <c r="A410" s="133" t="s">
        <v>850</v>
      </c>
      <c r="B410" s="78" t="s">
        <v>660</v>
      </c>
      <c r="C410" s="78">
        <v>200</v>
      </c>
      <c r="D410" s="115"/>
      <c r="E410" s="93">
        <f>E411</f>
        <v>200</v>
      </c>
    </row>
    <row r="411" spans="1:5" ht="15.75">
      <c r="A411" s="46" t="s">
        <v>3</v>
      </c>
      <c r="B411" s="78" t="s">
        <v>660</v>
      </c>
      <c r="C411" s="78">
        <v>200</v>
      </c>
      <c r="D411" s="115" t="s">
        <v>14</v>
      </c>
      <c r="E411" s="93">
        <v>200</v>
      </c>
    </row>
    <row r="412" spans="1:5" ht="63">
      <c r="A412" s="46" t="s">
        <v>347</v>
      </c>
      <c r="B412" s="78" t="s">
        <v>661</v>
      </c>
      <c r="C412" s="78"/>
      <c r="D412" s="115"/>
      <c r="E412" s="93">
        <f>E413</f>
        <v>76</v>
      </c>
    </row>
    <row r="413" spans="1:5" ht="17.25" customHeight="1">
      <c r="A413" s="230" t="s">
        <v>849</v>
      </c>
      <c r="B413" s="78" t="s">
        <v>661</v>
      </c>
      <c r="C413" s="78">
        <v>300</v>
      </c>
      <c r="D413" s="115"/>
      <c r="E413" s="93">
        <f>E414</f>
        <v>76</v>
      </c>
    </row>
    <row r="414" spans="1:5" ht="15.75">
      <c r="A414" s="2" t="s">
        <v>8</v>
      </c>
      <c r="B414" s="78" t="s">
        <v>661</v>
      </c>
      <c r="C414" s="78">
        <v>300</v>
      </c>
      <c r="D414" s="115" t="s">
        <v>354</v>
      </c>
      <c r="E414" s="93">
        <v>76</v>
      </c>
    </row>
    <row r="415" spans="1:5" ht="33.75" customHeight="1" hidden="1">
      <c r="A415" s="11" t="s">
        <v>390</v>
      </c>
      <c r="B415" s="78" t="s">
        <v>387</v>
      </c>
      <c r="C415" s="78"/>
      <c r="D415" s="115"/>
      <c r="E415" s="180">
        <f>E416</f>
        <v>0</v>
      </c>
    </row>
    <row r="416" spans="1:5" ht="33.75" customHeight="1" hidden="1">
      <c r="A416" s="11" t="s">
        <v>182</v>
      </c>
      <c r="B416" s="78" t="s">
        <v>387</v>
      </c>
      <c r="C416" s="78">
        <v>411</v>
      </c>
      <c r="D416" s="115"/>
      <c r="E416" s="180">
        <f>E417</f>
        <v>0</v>
      </c>
    </row>
    <row r="417" spans="1:5" ht="15.75" hidden="1">
      <c r="A417" s="11" t="s">
        <v>4</v>
      </c>
      <c r="B417" s="78" t="s">
        <v>387</v>
      </c>
      <c r="C417" s="78">
        <v>411</v>
      </c>
      <c r="D417" s="115" t="s">
        <v>15</v>
      </c>
      <c r="E417" s="180">
        <v>0</v>
      </c>
    </row>
    <row r="418" spans="1:5" ht="33" customHeight="1">
      <c r="A418" s="11" t="s">
        <v>407</v>
      </c>
      <c r="B418" s="78" t="s">
        <v>662</v>
      </c>
      <c r="C418" s="78"/>
      <c r="D418" s="115"/>
      <c r="E418" s="93">
        <f>E419</f>
        <v>500</v>
      </c>
    </row>
    <row r="419" spans="1:5" ht="15.75">
      <c r="A419" s="230" t="s">
        <v>858</v>
      </c>
      <c r="B419" s="78" t="s">
        <v>662</v>
      </c>
      <c r="C419" s="78">
        <v>800</v>
      </c>
      <c r="D419" s="115"/>
      <c r="E419" s="93">
        <f>E420</f>
        <v>500</v>
      </c>
    </row>
    <row r="420" spans="1:5" ht="15.75">
      <c r="A420" s="58" t="s">
        <v>5</v>
      </c>
      <c r="B420" s="78" t="s">
        <v>662</v>
      </c>
      <c r="C420" s="78">
        <v>800</v>
      </c>
      <c r="D420" s="115" t="s">
        <v>16</v>
      </c>
      <c r="E420" s="93">
        <v>500</v>
      </c>
    </row>
    <row r="421" spans="1:5" ht="15.75" hidden="1">
      <c r="A421" s="11" t="s">
        <v>389</v>
      </c>
      <c r="B421" s="78" t="s">
        <v>392</v>
      </c>
      <c r="C421" s="78"/>
      <c r="D421" s="115"/>
      <c r="E421" s="180">
        <f>E422</f>
        <v>0</v>
      </c>
    </row>
    <row r="422" spans="1:5" ht="31.5" hidden="1">
      <c r="A422" s="11" t="s">
        <v>388</v>
      </c>
      <c r="B422" s="78" t="s">
        <v>392</v>
      </c>
      <c r="C422" s="78">
        <v>630</v>
      </c>
      <c r="D422" s="115"/>
      <c r="E422" s="180">
        <f>E423</f>
        <v>0</v>
      </c>
    </row>
    <row r="423" spans="1:5" ht="15.75" hidden="1">
      <c r="A423" s="160" t="s">
        <v>31</v>
      </c>
      <c r="B423" s="78" t="s">
        <v>392</v>
      </c>
      <c r="C423" s="78">
        <v>630</v>
      </c>
      <c r="D423" s="115" t="s">
        <v>32</v>
      </c>
      <c r="E423" s="180">
        <v>0</v>
      </c>
    </row>
    <row r="424" spans="1:5" ht="15.75">
      <c r="A424" s="11" t="s">
        <v>391</v>
      </c>
      <c r="B424" s="78" t="s">
        <v>663</v>
      </c>
      <c r="C424" s="78"/>
      <c r="D424" s="115"/>
      <c r="E424" s="93">
        <f>E425+E427</f>
        <v>50</v>
      </c>
    </row>
    <row r="425" spans="1:5" ht="31.5" hidden="1">
      <c r="A425" s="11" t="s">
        <v>185</v>
      </c>
      <c r="B425" s="78" t="s">
        <v>393</v>
      </c>
      <c r="C425" s="78">
        <v>810</v>
      </c>
      <c r="D425" s="115"/>
      <c r="E425" s="93">
        <f>E426</f>
        <v>0</v>
      </c>
    </row>
    <row r="426" spans="1:5" ht="15.75" hidden="1">
      <c r="A426" s="58" t="s">
        <v>5</v>
      </c>
      <c r="B426" s="78" t="s">
        <v>393</v>
      </c>
      <c r="C426" s="78">
        <v>810</v>
      </c>
      <c r="D426" s="115" t="s">
        <v>16</v>
      </c>
      <c r="E426" s="93">
        <v>0</v>
      </c>
    </row>
    <row r="427" spans="1:5" ht="31.5">
      <c r="A427" s="133" t="s">
        <v>850</v>
      </c>
      <c r="B427" s="78" t="s">
        <v>663</v>
      </c>
      <c r="C427" s="78">
        <v>200</v>
      </c>
      <c r="D427" s="115"/>
      <c r="E427" s="93">
        <f>E428</f>
        <v>50</v>
      </c>
    </row>
    <row r="428" spans="1:6" ht="15.75">
      <c r="A428" s="58" t="s">
        <v>5</v>
      </c>
      <c r="B428" s="78" t="s">
        <v>663</v>
      </c>
      <c r="C428" s="78">
        <v>200</v>
      </c>
      <c r="D428" s="115" t="s">
        <v>16</v>
      </c>
      <c r="E428" s="93">
        <v>50</v>
      </c>
      <c r="F428" s="165"/>
    </row>
    <row r="429" spans="1:5" s="157" customFormat="1" ht="15.75">
      <c r="A429" s="11" t="s">
        <v>399</v>
      </c>
      <c r="B429" s="78" t="s">
        <v>664</v>
      </c>
      <c r="C429" s="78"/>
      <c r="D429" s="115"/>
      <c r="E429" s="93">
        <f>E430</f>
        <v>50</v>
      </c>
    </row>
    <row r="430" spans="1:5" s="157" customFormat="1" ht="31.5">
      <c r="A430" s="133" t="s">
        <v>850</v>
      </c>
      <c r="B430" s="78" t="s">
        <v>664</v>
      </c>
      <c r="C430" s="78">
        <v>200</v>
      </c>
      <c r="D430" s="115"/>
      <c r="E430" s="93">
        <f>E431</f>
        <v>50</v>
      </c>
    </row>
    <row r="431" spans="1:5" s="157" customFormat="1" ht="15.75">
      <c r="A431" s="46" t="s">
        <v>6</v>
      </c>
      <c r="B431" s="78" t="s">
        <v>664</v>
      </c>
      <c r="C431" s="78">
        <v>200</v>
      </c>
      <c r="D431" s="115" t="s">
        <v>17</v>
      </c>
      <c r="E431" s="93">
        <v>50</v>
      </c>
    </row>
    <row r="432" spans="1:5" s="157" customFormat="1" ht="31.5" hidden="1">
      <c r="A432" s="11" t="s">
        <v>712</v>
      </c>
      <c r="B432" s="100" t="s">
        <v>707</v>
      </c>
      <c r="C432" s="78"/>
      <c r="D432" s="115"/>
      <c r="E432" s="180">
        <f>E433</f>
        <v>0</v>
      </c>
    </row>
    <row r="433" spans="1:5" s="157" customFormat="1" ht="15.75" hidden="1">
      <c r="A433" s="11" t="s">
        <v>728</v>
      </c>
      <c r="B433" s="100" t="s">
        <v>707</v>
      </c>
      <c r="C433" s="78">
        <v>410</v>
      </c>
      <c r="D433" s="115"/>
      <c r="E433" s="180">
        <f>E434</f>
        <v>0</v>
      </c>
    </row>
    <row r="434" spans="1:5" s="157" customFormat="1" ht="15.75" hidden="1">
      <c r="A434" s="46" t="s">
        <v>4</v>
      </c>
      <c r="B434" s="100" t="s">
        <v>707</v>
      </c>
      <c r="C434" s="78">
        <v>410</v>
      </c>
      <c r="D434" s="115" t="s">
        <v>15</v>
      </c>
      <c r="E434" s="180">
        <v>0</v>
      </c>
    </row>
    <row r="435" spans="1:5" ht="15.75" hidden="1">
      <c r="A435" s="46" t="s">
        <v>401</v>
      </c>
      <c r="B435" s="78" t="s">
        <v>402</v>
      </c>
      <c r="C435" s="78"/>
      <c r="D435" s="115"/>
      <c r="E435" s="180">
        <f>E436</f>
        <v>0</v>
      </c>
    </row>
    <row r="436" spans="1:5" ht="31.5" hidden="1">
      <c r="A436" s="46" t="s">
        <v>160</v>
      </c>
      <c r="B436" s="78" t="s">
        <v>402</v>
      </c>
      <c r="C436" s="78">
        <v>244</v>
      </c>
      <c r="D436" s="115"/>
      <c r="E436" s="180">
        <f>E437</f>
        <v>0</v>
      </c>
    </row>
    <row r="437" spans="1:5" ht="15.75" hidden="1">
      <c r="A437" s="46" t="s">
        <v>2</v>
      </c>
      <c r="B437" s="78" t="s">
        <v>402</v>
      </c>
      <c r="C437" s="78">
        <v>244</v>
      </c>
      <c r="D437" s="115" t="s">
        <v>30</v>
      </c>
      <c r="E437" s="180">
        <v>0</v>
      </c>
    </row>
    <row r="438" spans="1:5" ht="15.75" hidden="1">
      <c r="A438" s="46" t="s">
        <v>403</v>
      </c>
      <c r="B438" s="78" t="s">
        <v>404</v>
      </c>
      <c r="C438" s="78"/>
      <c r="D438" s="115"/>
      <c r="E438" s="180">
        <f>E439</f>
        <v>0</v>
      </c>
    </row>
    <row r="439" spans="1:5" ht="31.5" hidden="1">
      <c r="A439" s="46" t="s">
        <v>160</v>
      </c>
      <c r="B439" s="78" t="s">
        <v>404</v>
      </c>
      <c r="C439" s="78">
        <v>244</v>
      </c>
      <c r="D439" s="115"/>
      <c r="E439" s="180">
        <f>E440</f>
        <v>0</v>
      </c>
    </row>
    <row r="440" spans="1:5" ht="15.75" hidden="1">
      <c r="A440" s="11" t="s">
        <v>108</v>
      </c>
      <c r="B440" s="78" t="s">
        <v>404</v>
      </c>
      <c r="C440" s="78">
        <v>244</v>
      </c>
      <c r="D440" s="115" t="s">
        <v>109</v>
      </c>
      <c r="E440" s="180">
        <v>0</v>
      </c>
    </row>
    <row r="441" spans="1:5" ht="15.75" hidden="1">
      <c r="A441" s="46" t="s">
        <v>405</v>
      </c>
      <c r="B441" s="78" t="s">
        <v>406</v>
      </c>
      <c r="C441" s="78"/>
      <c r="D441" s="115"/>
      <c r="E441" s="180">
        <f>E442</f>
        <v>0</v>
      </c>
    </row>
    <row r="442" spans="1:5" ht="31.5" hidden="1">
      <c r="A442" s="46" t="s">
        <v>160</v>
      </c>
      <c r="B442" s="78" t="s">
        <v>406</v>
      </c>
      <c r="C442" s="78">
        <v>244</v>
      </c>
      <c r="D442" s="115"/>
      <c r="E442" s="180">
        <f>E443</f>
        <v>0</v>
      </c>
    </row>
    <row r="443" spans="1:5" ht="15.75" hidden="1">
      <c r="A443" s="58" t="s">
        <v>28</v>
      </c>
      <c r="B443" s="78" t="s">
        <v>406</v>
      </c>
      <c r="C443" s="78">
        <v>244</v>
      </c>
      <c r="D443" s="115" t="s">
        <v>18</v>
      </c>
      <c r="E443" s="180">
        <v>0</v>
      </c>
    </row>
    <row r="444" spans="1:5" ht="80.25" customHeight="1">
      <c r="A444" s="52" t="s">
        <v>166</v>
      </c>
      <c r="B444" s="78" t="s">
        <v>665</v>
      </c>
      <c r="C444" s="78"/>
      <c r="D444" s="115"/>
      <c r="E444" s="93">
        <f>E445</f>
        <v>56.2</v>
      </c>
    </row>
    <row r="445" spans="1:5" ht="15.75">
      <c r="A445" s="230" t="s">
        <v>860</v>
      </c>
      <c r="B445" s="78" t="s">
        <v>665</v>
      </c>
      <c r="C445" s="78">
        <v>500</v>
      </c>
      <c r="D445" s="115"/>
      <c r="E445" s="93">
        <f>E446</f>
        <v>56.2</v>
      </c>
    </row>
    <row r="446" spans="1:5" ht="34.5" customHeight="1">
      <c r="A446" s="46" t="s">
        <v>1</v>
      </c>
      <c r="B446" s="78" t="s">
        <v>665</v>
      </c>
      <c r="C446" s="78">
        <v>500</v>
      </c>
      <c r="D446" s="115" t="s">
        <v>9</v>
      </c>
      <c r="E446" s="93">
        <v>56.2</v>
      </c>
    </row>
    <row r="447" spans="1:5" ht="63" hidden="1">
      <c r="A447" s="2" t="s">
        <v>349</v>
      </c>
      <c r="B447" s="78" t="s">
        <v>350</v>
      </c>
      <c r="C447" s="78"/>
      <c r="D447" s="115"/>
      <c r="E447" s="93">
        <f>E448</f>
        <v>0</v>
      </c>
    </row>
    <row r="448" spans="1:5" ht="15.75" hidden="1">
      <c r="A448" s="2" t="s">
        <v>352</v>
      </c>
      <c r="B448" s="78" t="s">
        <v>350</v>
      </c>
      <c r="C448" s="78">
        <v>520</v>
      </c>
      <c r="D448" s="115"/>
      <c r="E448" s="93">
        <f>E449</f>
        <v>0</v>
      </c>
    </row>
    <row r="449" spans="1:5" ht="15.75" hidden="1">
      <c r="A449" s="2" t="s">
        <v>351</v>
      </c>
      <c r="B449" s="78" t="s">
        <v>350</v>
      </c>
      <c r="C449" s="78">
        <v>520</v>
      </c>
      <c r="D449" s="115" t="s">
        <v>355</v>
      </c>
      <c r="E449" s="93">
        <v>0</v>
      </c>
    </row>
    <row r="450" spans="1:5" ht="15.75">
      <c r="A450" s="83" t="s">
        <v>353</v>
      </c>
      <c r="B450" s="41"/>
      <c r="C450" s="41"/>
      <c r="D450" s="94"/>
      <c r="E450" s="91">
        <f>E9+E39+E161+E240+E270+E299+E318+E363+E303</f>
        <v>98577.70000000001</v>
      </c>
    </row>
    <row r="452" spans="5:7" ht="12.75">
      <c r="E452" s="183"/>
      <c r="G452" s="168"/>
    </row>
    <row r="454" spans="5:7" ht="12.75">
      <c r="E454" s="168"/>
      <c r="G454" s="168"/>
    </row>
  </sheetData>
  <sheetProtection/>
  <autoFilter ref="A8:E450"/>
  <mergeCells count="5">
    <mergeCell ref="A6:E6"/>
    <mergeCell ref="A1:E1"/>
    <mergeCell ref="A2:E2"/>
    <mergeCell ref="A3:E3"/>
    <mergeCell ref="A4:E4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8"/>
  <sheetViews>
    <sheetView zoomScalePageLayoutView="0" workbookViewId="0" topLeftCell="A108">
      <selection activeCell="F39" sqref="F39"/>
    </sheetView>
  </sheetViews>
  <sheetFormatPr defaultColWidth="9.00390625" defaultRowHeight="12.75"/>
  <cols>
    <col min="1" max="1" width="77.375" style="0" customWidth="1"/>
    <col min="2" max="2" width="15.75390625" style="0" customWidth="1"/>
    <col min="3" max="3" width="6.75390625" style="0" customWidth="1"/>
    <col min="4" max="4" width="8.75390625" style="0" customWidth="1"/>
    <col min="5" max="6" width="13.75390625" style="0" customWidth="1"/>
  </cols>
  <sheetData>
    <row r="1" spans="1:6" ht="15.75">
      <c r="A1" s="240" t="s">
        <v>81</v>
      </c>
      <c r="B1" s="240"/>
      <c r="C1" s="240"/>
      <c r="D1" s="240"/>
      <c r="E1" s="240"/>
      <c r="F1" s="240"/>
    </row>
    <row r="2" spans="1:6" ht="15.75">
      <c r="A2" s="240" t="s">
        <v>20</v>
      </c>
      <c r="B2" s="240"/>
      <c r="C2" s="240"/>
      <c r="D2" s="240"/>
      <c r="E2" s="240"/>
      <c r="F2" s="240"/>
    </row>
    <row r="3" spans="1:6" ht="15.75">
      <c r="A3" s="240" t="s">
        <v>21</v>
      </c>
      <c r="B3" s="240"/>
      <c r="C3" s="240"/>
      <c r="D3" s="240"/>
      <c r="E3" s="240"/>
      <c r="F3" s="240"/>
    </row>
    <row r="4" spans="1:6" ht="15.75">
      <c r="A4" s="240" t="s">
        <v>437</v>
      </c>
      <c r="B4" s="240"/>
      <c r="C4" s="240"/>
      <c r="D4" s="240"/>
      <c r="E4" s="240"/>
      <c r="F4" s="240"/>
    </row>
    <row r="6" spans="1:6" ht="103.5" customHeight="1">
      <c r="A6" s="257" t="s">
        <v>802</v>
      </c>
      <c r="B6" s="257"/>
      <c r="C6" s="257"/>
      <c r="D6" s="257"/>
      <c r="E6" s="257"/>
      <c r="F6" s="257"/>
    </row>
    <row r="8" spans="1:6" ht="37.5" customHeight="1">
      <c r="A8" s="95" t="s">
        <v>34</v>
      </c>
      <c r="B8" s="41" t="s">
        <v>137</v>
      </c>
      <c r="C8" s="41" t="s">
        <v>138</v>
      </c>
      <c r="D8" s="41" t="s">
        <v>139</v>
      </c>
      <c r="E8" s="41" t="s">
        <v>734</v>
      </c>
      <c r="F8" s="41" t="s">
        <v>801</v>
      </c>
    </row>
    <row r="9" spans="1:6" ht="60.75" customHeight="1">
      <c r="A9" s="40" t="s">
        <v>420</v>
      </c>
      <c r="B9" s="96" t="s">
        <v>523</v>
      </c>
      <c r="C9" s="96"/>
      <c r="D9" s="97"/>
      <c r="E9" s="164">
        <f>E12+E16+E20+E25+E29+E35</f>
        <v>9360.2</v>
      </c>
      <c r="F9" s="164">
        <f>F12+F16+F20+F25+F29+F35</f>
        <v>18206</v>
      </c>
    </row>
    <row r="10" spans="1:6" ht="110.25">
      <c r="A10" s="52" t="s">
        <v>888</v>
      </c>
      <c r="B10" s="100"/>
      <c r="C10" s="100"/>
      <c r="D10" s="101"/>
      <c r="E10" s="56">
        <f>E9</f>
        <v>9360.2</v>
      </c>
      <c r="F10" s="56">
        <f>F9</f>
        <v>18206</v>
      </c>
    </row>
    <row r="11" spans="1:6" ht="15.75" hidden="1">
      <c r="A11" s="52"/>
      <c r="B11" s="100"/>
      <c r="C11" s="100"/>
      <c r="D11" s="101"/>
      <c r="E11" s="56"/>
      <c r="F11" s="56"/>
    </row>
    <row r="12" spans="1:6" ht="31.5" hidden="1">
      <c r="A12" s="52" t="s">
        <v>174</v>
      </c>
      <c r="B12" s="100" t="s">
        <v>394</v>
      </c>
      <c r="C12" s="100"/>
      <c r="D12" s="101"/>
      <c r="E12" s="56">
        <f>E13</f>
        <v>0</v>
      </c>
      <c r="F12" s="56">
        <f>F13</f>
        <v>0</v>
      </c>
    </row>
    <row r="13" spans="1:6" ht="31.5" hidden="1">
      <c r="A13" s="52" t="s">
        <v>160</v>
      </c>
      <c r="B13" s="100" t="s">
        <v>394</v>
      </c>
      <c r="C13" s="100">
        <v>244</v>
      </c>
      <c r="D13" s="101"/>
      <c r="E13" s="56">
        <v>0</v>
      </c>
      <c r="F13" s="56">
        <f>F14</f>
        <v>0</v>
      </c>
    </row>
    <row r="14" spans="1:6" ht="15.75" hidden="1">
      <c r="A14" s="52" t="s">
        <v>3</v>
      </c>
      <c r="B14" s="100" t="s">
        <v>394</v>
      </c>
      <c r="C14" s="100">
        <v>244</v>
      </c>
      <c r="D14" s="101" t="s">
        <v>14</v>
      </c>
      <c r="E14" s="56">
        <v>0</v>
      </c>
      <c r="F14" s="56">
        <v>0</v>
      </c>
    </row>
    <row r="15" spans="1:6" ht="15.75">
      <c r="A15" s="52" t="s">
        <v>522</v>
      </c>
      <c r="B15" s="100" t="s">
        <v>524</v>
      </c>
      <c r="C15" s="100"/>
      <c r="D15" s="101"/>
      <c r="E15" s="56">
        <f aca="true" t="shared" si="0" ref="E15:F17">E16</f>
        <v>3002.2</v>
      </c>
      <c r="F15" s="56">
        <f t="shared" si="0"/>
        <v>4210.1</v>
      </c>
    </row>
    <row r="16" spans="1:6" ht="15.75">
      <c r="A16" s="52" t="s">
        <v>177</v>
      </c>
      <c r="B16" s="100" t="s">
        <v>526</v>
      </c>
      <c r="C16" s="100"/>
      <c r="D16" s="101"/>
      <c r="E16" s="56">
        <f t="shared" si="0"/>
        <v>3002.2</v>
      </c>
      <c r="F16" s="56">
        <f t="shared" si="0"/>
        <v>4210.1</v>
      </c>
    </row>
    <row r="17" spans="1:6" ht="31.5">
      <c r="A17" s="133" t="s">
        <v>850</v>
      </c>
      <c r="B17" s="100" t="s">
        <v>526</v>
      </c>
      <c r="C17" s="100">
        <v>200</v>
      </c>
      <c r="D17" s="101"/>
      <c r="E17" s="56">
        <f t="shared" si="0"/>
        <v>3002.2</v>
      </c>
      <c r="F17" s="56">
        <f t="shared" si="0"/>
        <v>4210.1</v>
      </c>
    </row>
    <row r="18" spans="1:6" ht="15.75">
      <c r="A18" s="2" t="s">
        <v>6</v>
      </c>
      <c r="B18" s="100" t="s">
        <v>526</v>
      </c>
      <c r="C18" s="100">
        <v>200</v>
      </c>
      <c r="D18" s="101" t="s">
        <v>17</v>
      </c>
      <c r="E18" s="56">
        <v>3002.2</v>
      </c>
      <c r="F18" s="56">
        <v>4210.1</v>
      </c>
    </row>
    <row r="19" spans="1:6" ht="31.5">
      <c r="A19" s="2" t="s">
        <v>527</v>
      </c>
      <c r="B19" s="100" t="s">
        <v>528</v>
      </c>
      <c r="C19" s="100"/>
      <c r="D19" s="101"/>
      <c r="E19" s="56">
        <f>E20+E25</f>
        <v>3750</v>
      </c>
      <c r="F19" s="56">
        <f>F20+F25</f>
        <v>6713.6</v>
      </c>
    </row>
    <row r="20" spans="1:6" ht="31.5">
      <c r="A20" s="52" t="s">
        <v>179</v>
      </c>
      <c r="B20" s="100" t="s">
        <v>529</v>
      </c>
      <c r="C20" s="100"/>
      <c r="D20" s="101"/>
      <c r="E20" s="56">
        <f>E21+E23</f>
        <v>3750</v>
      </c>
      <c r="F20" s="56">
        <f>F21+F23</f>
        <v>4743.6</v>
      </c>
    </row>
    <row r="21" spans="1:6" ht="31.5">
      <c r="A21" s="133" t="s">
        <v>850</v>
      </c>
      <c r="B21" s="100" t="s">
        <v>529</v>
      </c>
      <c r="C21" s="102">
        <v>200</v>
      </c>
      <c r="D21" s="103"/>
      <c r="E21" s="56">
        <f>E22</f>
        <v>0</v>
      </c>
      <c r="F21" s="56">
        <f>F22</f>
        <v>0</v>
      </c>
    </row>
    <row r="22" spans="1:6" ht="15.75">
      <c r="A22" s="58" t="s">
        <v>5</v>
      </c>
      <c r="B22" s="100" t="s">
        <v>529</v>
      </c>
      <c r="C22" s="102">
        <v>200</v>
      </c>
      <c r="D22" s="103" t="s">
        <v>16</v>
      </c>
      <c r="E22" s="56">
        <v>0</v>
      </c>
      <c r="F22" s="56">
        <v>0</v>
      </c>
    </row>
    <row r="23" spans="1:6" ht="31.5">
      <c r="A23" s="230" t="s">
        <v>859</v>
      </c>
      <c r="B23" s="100" t="s">
        <v>529</v>
      </c>
      <c r="C23" s="102">
        <v>400</v>
      </c>
      <c r="D23" s="103"/>
      <c r="E23" s="56">
        <f>E24</f>
        <v>3750</v>
      </c>
      <c r="F23" s="56">
        <f>F24</f>
        <v>4743.6</v>
      </c>
    </row>
    <row r="24" spans="1:6" ht="15.75">
      <c r="A24" s="58" t="s">
        <v>5</v>
      </c>
      <c r="B24" s="100" t="s">
        <v>529</v>
      </c>
      <c r="C24" s="102">
        <v>400</v>
      </c>
      <c r="D24" s="103" t="s">
        <v>16</v>
      </c>
      <c r="E24" s="56">
        <v>3750</v>
      </c>
      <c r="F24" s="56">
        <v>4743.6</v>
      </c>
    </row>
    <row r="25" spans="1:6" ht="31.5">
      <c r="A25" s="52" t="s">
        <v>183</v>
      </c>
      <c r="B25" s="100" t="s">
        <v>530</v>
      </c>
      <c r="C25" s="100"/>
      <c r="D25" s="101"/>
      <c r="E25" s="56">
        <f>E26</f>
        <v>0</v>
      </c>
      <c r="F25" s="56">
        <f>F26</f>
        <v>1970</v>
      </c>
    </row>
    <row r="26" spans="1:6" ht="31.5">
      <c r="A26" s="133" t="s">
        <v>850</v>
      </c>
      <c r="B26" s="100" t="s">
        <v>530</v>
      </c>
      <c r="C26" s="100">
        <v>200</v>
      </c>
      <c r="D26" s="101"/>
      <c r="E26" s="56">
        <f>E27</f>
        <v>0</v>
      </c>
      <c r="F26" s="56">
        <f>F27</f>
        <v>1970</v>
      </c>
    </row>
    <row r="27" spans="1:6" ht="15.75">
      <c r="A27" s="52" t="s">
        <v>5</v>
      </c>
      <c r="B27" s="100" t="s">
        <v>530</v>
      </c>
      <c r="C27" s="100">
        <v>200</v>
      </c>
      <c r="D27" s="101" t="s">
        <v>16</v>
      </c>
      <c r="E27" s="56">
        <v>0</v>
      </c>
      <c r="F27" s="56">
        <v>1970</v>
      </c>
    </row>
    <row r="28" spans="1:6" ht="18.75" customHeight="1">
      <c r="A28" s="2" t="s">
        <v>531</v>
      </c>
      <c r="B28" s="100" t="s">
        <v>532</v>
      </c>
      <c r="C28" s="100"/>
      <c r="D28" s="101"/>
      <c r="E28" s="56">
        <f>E29</f>
        <v>400</v>
      </c>
      <c r="F28" s="56">
        <f>F29</f>
        <v>5024.3</v>
      </c>
    </row>
    <row r="29" spans="1:6" ht="15.75" customHeight="1">
      <c r="A29" s="52" t="s">
        <v>184</v>
      </c>
      <c r="B29" s="100" t="s">
        <v>533</v>
      </c>
      <c r="C29" s="100"/>
      <c r="D29" s="101"/>
      <c r="E29" s="56">
        <f>E30+E32</f>
        <v>400</v>
      </c>
      <c r="F29" s="56">
        <f>F30+F32</f>
        <v>5024.3</v>
      </c>
    </row>
    <row r="30" spans="1:6" ht="15.75">
      <c r="A30" s="230" t="s">
        <v>858</v>
      </c>
      <c r="B30" s="100" t="s">
        <v>533</v>
      </c>
      <c r="C30" s="100">
        <v>800</v>
      </c>
      <c r="D30" s="101"/>
      <c r="E30" s="56">
        <f>E31</f>
        <v>400</v>
      </c>
      <c r="F30" s="56">
        <f>F31</f>
        <v>5024.3</v>
      </c>
    </row>
    <row r="31" spans="1:6" ht="15.75">
      <c r="A31" s="2" t="s">
        <v>4</v>
      </c>
      <c r="B31" s="100" t="s">
        <v>533</v>
      </c>
      <c r="C31" s="100">
        <v>800</v>
      </c>
      <c r="D31" s="101" t="s">
        <v>15</v>
      </c>
      <c r="E31" s="56">
        <v>400</v>
      </c>
      <c r="F31" s="56">
        <v>5024.3</v>
      </c>
    </row>
    <row r="32" spans="1:6" ht="31.5" hidden="1">
      <c r="A32" s="52" t="s">
        <v>160</v>
      </c>
      <c r="B32" s="100" t="s">
        <v>398</v>
      </c>
      <c r="C32" s="100">
        <v>244</v>
      </c>
      <c r="D32" s="101"/>
      <c r="E32" s="56">
        <f>E33</f>
        <v>0</v>
      </c>
      <c r="F32" s="56">
        <f>F33</f>
        <v>0</v>
      </c>
    </row>
    <row r="33" spans="1:6" ht="15.75" hidden="1">
      <c r="A33" s="2" t="s">
        <v>6</v>
      </c>
      <c r="B33" s="100" t="s">
        <v>398</v>
      </c>
      <c r="C33" s="100">
        <v>244</v>
      </c>
      <c r="D33" s="101" t="s">
        <v>17</v>
      </c>
      <c r="E33" s="56">
        <v>0</v>
      </c>
      <c r="F33" s="56">
        <v>0</v>
      </c>
    </row>
    <row r="34" spans="1:6" ht="15.75">
      <c r="A34" s="2" t="s">
        <v>535</v>
      </c>
      <c r="B34" s="100" t="s">
        <v>534</v>
      </c>
      <c r="C34" s="100"/>
      <c r="D34" s="101"/>
      <c r="E34" s="56">
        <f aca="true" t="shared" si="1" ref="E34:F36">E35</f>
        <v>2208</v>
      </c>
      <c r="F34" s="56">
        <f t="shared" si="1"/>
        <v>2258</v>
      </c>
    </row>
    <row r="35" spans="1:6" ht="31.5">
      <c r="A35" s="2" t="s">
        <v>186</v>
      </c>
      <c r="B35" s="100" t="s">
        <v>536</v>
      </c>
      <c r="C35" s="100"/>
      <c r="D35" s="101"/>
      <c r="E35" s="56">
        <f t="shared" si="1"/>
        <v>2208</v>
      </c>
      <c r="F35" s="56">
        <f t="shared" si="1"/>
        <v>2258</v>
      </c>
    </row>
    <row r="36" spans="1:6" ht="31.5">
      <c r="A36" s="133" t="s">
        <v>850</v>
      </c>
      <c r="B36" s="100" t="s">
        <v>536</v>
      </c>
      <c r="C36" s="100">
        <v>200</v>
      </c>
      <c r="D36" s="101"/>
      <c r="E36" s="56">
        <f t="shared" si="1"/>
        <v>2208</v>
      </c>
      <c r="F36" s="56">
        <f t="shared" si="1"/>
        <v>2258</v>
      </c>
    </row>
    <row r="37" spans="1:6" ht="15.75">
      <c r="A37" s="2" t="s">
        <v>4</v>
      </c>
      <c r="B37" s="100" t="s">
        <v>536</v>
      </c>
      <c r="C37" s="100">
        <v>200</v>
      </c>
      <c r="D37" s="101" t="s">
        <v>15</v>
      </c>
      <c r="E37" s="56">
        <v>2208</v>
      </c>
      <c r="F37" s="56">
        <v>2258</v>
      </c>
    </row>
    <row r="38" spans="1:6" ht="47.25">
      <c r="A38" s="87" t="s">
        <v>421</v>
      </c>
      <c r="B38" s="96" t="s">
        <v>544</v>
      </c>
      <c r="C38" s="96"/>
      <c r="D38" s="97"/>
      <c r="E38" s="164">
        <f>E39+E65+E80+E109+E129+E141</f>
        <v>1172</v>
      </c>
      <c r="F38" s="164">
        <f>F39+F65+F80+F109+F129+F141</f>
        <v>1227</v>
      </c>
    </row>
    <row r="39" spans="1:6" ht="47.25" customHeight="1">
      <c r="A39" s="86" t="s">
        <v>191</v>
      </c>
      <c r="B39" s="98" t="s">
        <v>538</v>
      </c>
      <c r="C39" s="98"/>
      <c r="D39" s="99"/>
      <c r="E39" s="229">
        <f>E41+E47+E50+E54+E59+E62</f>
        <v>655</v>
      </c>
      <c r="F39" s="229">
        <f>F41+F47+F50+F54+F59+F62</f>
        <v>675</v>
      </c>
    </row>
    <row r="40" spans="1:6" ht="31.5">
      <c r="A40" s="2" t="s">
        <v>748</v>
      </c>
      <c r="B40" s="100" t="s">
        <v>537</v>
      </c>
      <c r="C40" s="100"/>
      <c r="D40" s="101"/>
      <c r="E40" s="56">
        <f>E41</f>
        <v>465</v>
      </c>
      <c r="F40" s="56">
        <f>F41</f>
        <v>475</v>
      </c>
    </row>
    <row r="41" spans="1:6" ht="15.75">
      <c r="A41" s="52" t="s">
        <v>889</v>
      </c>
      <c r="B41" s="100" t="s">
        <v>746</v>
      </c>
      <c r="C41" s="100"/>
      <c r="D41" s="101"/>
      <c r="E41" s="56">
        <f>E42+E44</f>
        <v>465</v>
      </c>
      <c r="F41" s="56">
        <f>F42+F44</f>
        <v>475</v>
      </c>
    </row>
    <row r="42" spans="1:6" ht="31.5">
      <c r="A42" s="133" t="s">
        <v>850</v>
      </c>
      <c r="B42" s="100" t="s">
        <v>746</v>
      </c>
      <c r="C42" s="100">
        <v>200</v>
      </c>
      <c r="D42" s="101"/>
      <c r="E42" s="56">
        <f>E43</f>
        <v>440</v>
      </c>
      <c r="F42" s="56">
        <f>F43</f>
        <v>450</v>
      </c>
    </row>
    <row r="43" spans="1:6" ht="15.75">
      <c r="A43" s="46" t="s">
        <v>2</v>
      </c>
      <c r="B43" s="100" t="s">
        <v>746</v>
      </c>
      <c r="C43" s="100">
        <v>200</v>
      </c>
      <c r="D43" s="101" t="s">
        <v>30</v>
      </c>
      <c r="E43" s="56">
        <v>440</v>
      </c>
      <c r="F43" s="56">
        <v>450</v>
      </c>
    </row>
    <row r="44" spans="1:6" ht="15.75">
      <c r="A44" s="230" t="s">
        <v>849</v>
      </c>
      <c r="B44" s="100" t="s">
        <v>746</v>
      </c>
      <c r="C44" s="100">
        <v>300</v>
      </c>
      <c r="D44" s="101"/>
      <c r="E44" s="56">
        <f>E45</f>
        <v>25</v>
      </c>
      <c r="F44" s="56">
        <f>F45</f>
        <v>25</v>
      </c>
    </row>
    <row r="45" spans="1:6" ht="15.75">
      <c r="A45" s="46" t="s">
        <v>2</v>
      </c>
      <c r="B45" s="100" t="s">
        <v>746</v>
      </c>
      <c r="C45" s="100">
        <v>300</v>
      </c>
      <c r="D45" s="101" t="s">
        <v>30</v>
      </c>
      <c r="E45" s="56">
        <v>25</v>
      </c>
      <c r="F45" s="56">
        <v>25</v>
      </c>
    </row>
    <row r="46" spans="1:6" ht="31.5">
      <c r="A46" s="2" t="s">
        <v>891</v>
      </c>
      <c r="B46" s="100" t="s">
        <v>540</v>
      </c>
      <c r="C46" s="100"/>
      <c r="D46" s="101"/>
      <c r="E46" s="56">
        <f aca="true" t="shared" si="2" ref="E46:F48">E47</f>
        <v>100</v>
      </c>
      <c r="F46" s="56">
        <f t="shared" si="2"/>
        <v>110</v>
      </c>
    </row>
    <row r="47" spans="1:6" ht="17.25" customHeight="1">
      <c r="A47" s="52" t="s">
        <v>197</v>
      </c>
      <c r="B47" s="100" t="s">
        <v>539</v>
      </c>
      <c r="C47" s="100"/>
      <c r="D47" s="101"/>
      <c r="E47" s="56">
        <f t="shared" si="2"/>
        <v>100</v>
      </c>
      <c r="F47" s="56">
        <f t="shared" si="2"/>
        <v>110</v>
      </c>
    </row>
    <row r="48" spans="1:6" ht="31.5">
      <c r="A48" s="133" t="s">
        <v>850</v>
      </c>
      <c r="B48" s="100" t="s">
        <v>539</v>
      </c>
      <c r="C48" s="100">
        <v>200</v>
      </c>
      <c r="D48" s="101"/>
      <c r="E48" s="56">
        <f t="shared" si="2"/>
        <v>100</v>
      </c>
      <c r="F48" s="56">
        <f t="shared" si="2"/>
        <v>110</v>
      </c>
    </row>
    <row r="49" spans="1:6" ht="15.75">
      <c r="A49" s="46" t="s">
        <v>2</v>
      </c>
      <c r="B49" s="100" t="s">
        <v>539</v>
      </c>
      <c r="C49" s="100">
        <v>200</v>
      </c>
      <c r="D49" s="101" t="s">
        <v>30</v>
      </c>
      <c r="E49" s="56">
        <v>100</v>
      </c>
      <c r="F49" s="56">
        <v>110</v>
      </c>
    </row>
    <row r="50" spans="1:6" ht="15.75" hidden="1">
      <c r="A50" s="52" t="s">
        <v>199</v>
      </c>
      <c r="B50" s="100" t="s">
        <v>200</v>
      </c>
      <c r="C50" s="100"/>
      <c r="D50" s="101"/>
      <c r="E50" s="56">
        <f>E51</f>
        <v>0</v>
      </c>
      <c r="F50" s="56">
        <f>F51</f>
        <v>0</v>
      </c>
    </row>
    <row r="51" spans="1:6" ht="31.5" hidden="1">
      <c r="A51" s="46" t="s">
        <v>160</v>
      </c>
      <c r="B51" s="100" t="s">
        <v>200</v>
      </c>
      <c r="C51" s="100">
        <v>244</v>
      </c>
      <c r="D51" s="101"/>
      <c r="E51" s="56">
        <f>E52</f>
        <v>0</v>
      </c>
      <c r="F51" s="56">
        <f>F52</f>
        <v>0</v>
      </c>
    </row>
    <row r="52" spans="1:6" ht="15.75" hidden="1">
      <c r="A52" s="46" t="s">
        <v>2</v>
      </c>
      <c r="B52" s="100" t="s">
        <v>200</v>
      </c>
      <c r="C52" s="100">
        <v>244</v>
      </c>
      <c r="D52" s="101" t="s">
        <v>30</v>
      </c>
      <c r="E52" s="56">
        <v>0</v>
      </c>
      <c r="F52" s="56">
        <v>0</v>
      </c>
    </row>
    <row r="53" spans="1:6" ht="15.75">
      <c r="A53" s="2" t="s">
        <v>541</v>
      </c>
      <c r="B53" s="100" t="s">
        <v>778</v>
      </c>
      <c r="C53" s="100"/>
      <c r="D53" s="101"/>
      <c r="E53" s="56">
        <f>E54</f>
        <v>90</v>
      </c>
      <c r="F53" s="56">
        <f>F54</f>
        <v>90</v>
      </c>
    </row>
    <row r="54" spans="1:6" ht="16.5" customHeight="1">
      <c r="A54" s="52" t="s">
        <v>201</v>
      </c>
      <c r="B54" s="100" t="s">
        <v>779</v>
      </c>
      <c r="C54" s="100"/>
      <c r="D54" s="101"/>
      <c r="E54" s="56">
        <f>E55+E57</f>
        <v>90</v>
      </c>
      <c r="F54" s="56">
        <f>F55+F57</f>
        <v>90</v>
      </c>
    </row>
    <row r="55" spans="1:6" ht="15.75" hidden="1">
      <c r="A55" s="2" t="s">
        <v>196</v>
      </c>
      <c r="B55" s="100" t="s">
        <v>543</v>
      </c>
      <c r="C55" s="100">
        <v>350</v>
      </c>
      <c r="D55" s="101"/>
      <c r="E55" s="56">
        <f>E56</f>
        <v>0</v>
      </c>
      <c r="F55" s="56">
        <f>F56</f>
        <v>0</v>
      </c>
    </row>
    <row r="56" spans="1:6" ht="15.75" hidden="1">
      <c r="A56" s="46" t="s">
        <v>2</v>
      </c>
      <c r="B56" s="100" t="s">
        <v>543</v>
      </c>
      <c r="C56" s="100">
        <v>350</v>
      </c>
      <c r="D56" s="101" t="s">
        <v>30</v>
      </c>
      <c r="E56" s="56">
        <v>0</v>
      </c>
      <c r="F56" s="56">
        <v>0</v>
      </c>
    </row>
    <row r="57" spans="1:6" ht="31.5">
      <c r="A57" s="133" t="s">
        <v>850</v>
      </c>
      <c r="B57" s="100" t="s">
        <v>779</v>
      </c>
      <c r="C57" s="100">
        <v>200</v>
      </c>
      <c r="D57" s="101"/>
      <c r="E57" s="56">
        <f>E58</f>
        <v>90</v>
      </c>
      <c r="F57" s="56">
        <f>F58</f>
        <v>90</v>
      </c>
    </row>
    <row r="58" spans="1:6" ht="15.75">
      <c r="A58" s="46" t="s">
        <v>6</v>
      </c>
      <c r="B58" s="100" t="s">
        <v>779</v>
      </c>
      <c r="C58" s="100">
        <v>200</v>
      </c>
      <c r="D58" s="101" t="s">
        <v>17</v>
      </c>
      <c r="E58" s="56">
        <v>90</v>
      </c>
      <c r="F58" s="56">
        <v>90</v>
      </c>
    </row>
    <row r="59" spans="1:6" ht="15.75" hidden="1">
      <c r="A59" s="52" t="s">
        <v>203</v>
      </c>
      <c r="B59" s="100" t="s">
        <v>204</v>
      </c>
      <c r="C59" s="100"/>
      <c r="D59" s="101"/>
      <c r="E59" s="163">
        <f>E60</f>
        <v>0</v>
      </c>
      <c r="F59" s="163">
        <f>F60</f>
        <v>0</v>
      </c>
    </row>
    <row r="60" spans="1:6" ht="31.5" hidden="1">
      <c r="A60" s="46" t="s">
        <v>160</v>
      </c>
      <c r="B60" s="100" t="s">
        <v>204</v>
      </c>
      <c r="C60" s="100">
        <v>244</v>
      </c>
      <c r="D60" s="101"/>
      <c r="E60" s="163">
        <f>E61</f>
        <v>0</v>
      </c>
      <c r="F60" s="163">
        <f>F61</f>
        <v>0</v>
      </c>
    </row>
    <row r="61" spans="1:6" ht="15.75" hidden="1">
      <c r="A61" s="46" t="s">
        <v>2</v>
      </c>
      <c r="B61" s="100" t="s">
        <v>204</v>
      </c>
      <c r="C61" s="100">
        <v>244</v>
      </c>
      <c r="D61" s="101" t="s">
        <v>30</v>
      </c>
      <c r="E61" s="163">
        <v>0</v>
      </c>
      <c r="F61" s="163">
        <v>0</v>
      </c>
    </row>
    <row r="62" spans="1:6" ht="31.5" hidden="1">
      <c r="A62" s="52" t="s">
        <v>205</v>
      </c>
      <c r="B62" s="100" t="s">
        <v>206</v>
      </c>
      <c r="C62" s="100"/>
      <c r="D62" s="101"/>
      <c r="E62" s="163">
        <f>E63</f>
        <v>0</v>
      </c>
      <c r="F62" s="163">
        <f>F63</f>
        <v>0</v>
      </c>
    </row>
    <row r="63" spans="1:6" ht="31.5" hidden="1">
      <c r="A63" s="46" t="s">
        <v>160</v>
      </c>
      <c r="B63" s="100" t="s">
        <v>206</v>
      </c>
      <c r="C63" s="100">
        <v>244</v>
      </c>
      <c r="D63" s="101"/>
      <c r="E63" s="163">
        <f>E64</f>
        <v>0</v>
      </c>
      <c r="F63" s="163">
        <f>F64</f>
        <v>0</v>
      </c>
    </row>
    <row r="64" spans="1:6" ht="15.75" hidden="1">
      <c r="A64" s="46" t="s">
        <v>2</v>
      </c>
      <c r="B64" s="100" t="s">
        <v>206</v>
      </c>
      <c r="C64" s="100">
        <v>244</v>
      </c>
      <c r="D64" s="101" t="s">
        <v>30</v>
      </c>
      <c r="E64" s="163">
        <v>0</v>
      </c>
      <c r="F64" s="163">
        <v>0</v>
      </c>
    </row>
    <row r="65" spans="1:6" ht="47.25" hidden="1">
      <c r="A65" s="86" t="s">
        <v>422</v>
      </c>
      <c r="B65" s="98" t="s">
        <v>546</v>
      </c>
      <c r="C65" s="100"/>
      <c r="D65" s="101"/>
      <c r="E65" s="194">
        <f>E67+E73+E77</f>
        <v>0</v>
      </c>
      <c r="F65" s="194">
        <f>F67+F73+F77</f>
        <v>0</v>
      </c>
    </row>
    <row r="66" spans="1:6" ht="15.75" hidden="1">
      <c r="A66" s="2" t="s">
        <v>545</v>
      </c>
      <c r="B66" s="100" t="s">
        <v>549</v>
      </c>
      <c r="C66" s="100"/>
      <c r="D66" s="101"/>
      <c r="E66" s="163">
        <f>E67</f>
        <v>0</v>
      </c>
      <c r="F66" s="163">
        <f>F67</f>
        <v>0</v>
      </c>
    </row>
    <row r="67" spans="1:6" ht="15.75" hidden="1">
      <c r="A67" s="52" t="s">
        <v>209</v>
      </c>
      <c r="B67" s="100" t="s">
        <v>550</v>
      </c>
      <c r="C67" s="100"/>
      <c r="D67" s="101"/>
      <c r="E67" s="163">
        <f>E68+E70</f>
        <v>0</v>
      </c>
      <c r="F67" s="163">
        <f>F68+F70</f>
        <v>0</v>
      </c>
    </row>
    <row r="68" spans="1:6" ht="31.5" hidden="1">
      <c r="A68" s="133" t="s">
        <v>699</v>
      </c>
      <c r="B68" s="100" t="s">
        <v>550</v>
      </c>
      <c r="C68" s="100">
        <v>240</v>
      </c>
      <c r="D68" s="101"/>
      <c r="E68" s="163">
        <f>E69</f>
        <v>0</v>
      </c>
      <c r="F68" s="163">
        <f>F69</f>
        <v>0</v>
      </c>
    </row>
    <row r="69" spans="1:6" ht="15.75" hidden="1">
      <c r="A69" s="9" t="s">
        <v>31</v>
      </c>
      <c r="B69" s="100" t="s">
        <v>550</v>
      </c>
      <c r="C69" s="100">
        <v>240</v>
      </c>
      <c r="D69" s="101" t="s">
        <v>32</v>
      </c>
      <c r="E69" s="163">
        <v>0</v>
      </c>
      <c r="F69" s="163">
        <v>0</v>
      </c>
    </row>
    <row r="70" spans="1:6" ht="15.75" hidden="1">
      <c r="A70" s="2" t="s">
        <v>211</v>
      </c>
      <c r="B70" s="100" t="s">
        <v>210</v>
      </c>
      <c r="C70" s="100">
        <v>852</v>
      </c>
      <c r="D70" s="101"/>
      <c r="E70" s="163">
        <f>E71</f>
        <v>0</v>
      </c>
      <c r="F70" s="163">
        <f>F71</f>
        <v>0</v>
      </c>
    </row>
    <row r="71" spans="1:6" ht="15.75" hidden="1">
      <c r="A71" s="9" t="s">
        <v>31</v>
      </c>
      <c r="B71" s="100" t="s">
        <v>210</v>
      </c>
      <c r="C71" s="100">
        <v>852</v>
      </c>
      <c r="D71" s="101" t="s">
        <v>32</v>
      </c>
      <c r="E71" s="163">
        <v>0</v>
      </c>
      <c r="F71" s="163">
        <v>0</v>
      </c>
    </row>
    <row r="72" spans="1:6" ht="15.75" hidden="1">
      <c r="A72" s="2" t="s">
        <v>691</v>
      </c>
      <c r="B72" s="100" t="s">
        <v>547</v>
      </c>
      <c r="C72" s="100"/>
      <c r="D72" s="101"/>
      <c r="E72" s="163">
        <f aca="true" t="shared" si="3" ref="E72:F74">E73</f>
        <v>0</v>
      </c>
      <c r="F72" s="163">
        <f t="shared" si="3"/>
        <v>0</v>
      </c>
    </row>
    <row r="73" spans="1:6" ht="15.75" hidden="1">
      <c r="A73" s="52" t="s">
        <v>692</v>
      </c>
      <c r="B73" s="100" t="s">
        <v>551</v>
      </c>
      <c r="C73" s="100"/>
      <c r="D73" s="101"/>
      <c r="E73" s="163">
        <f t="shared" si="3"/>
        <v>0</v>
      </c>
      <c r="F73" s="163">
        <f t="shared" si="3"/>
        <v>0</v>
      </c>
    </row>
    <row r="74" spans="1:6" ht="31.5" hidden="1">
      <c r="A74" s="133" t="s">
        <v>699</v>
      </c>
      <c r="B74" s="100" t="s">
        <v>551</v>
      </c>
      <c r="C74" s="100">
        <v>240</v>
      </c>
      <c r="D74" s="101"/>
      <c r="E74" s="163">
        <f t="shared" si="3"/>
        <v>0</v>
      </c>
      <c r="F74" s="163">
        <f t="shared" si="3"/>
        <v>0</v>
      </c>
    </row>
    <row r="75" spans="1:6" ht="15.75" hidden="1">
      <c r="A75" s="9" t="s">
        <v>31</v>
      </c>
      <c r="B75" s="100" t="s">
        <v>551</v>
      </c>
      <c r="C75" s="100">
        <v>240</v>
      </c>
      <c r="D75" s="101" t="s">
        <v>32</v>
      </c>
      <c r="E75" s="163">
        <v>0</v>
      </c>
      <c r="F75" s="163">
        <v>0</v>
      </c>
    </row>
    <row r="76" spans="1:6" ht="31.5" hidden="1">
      <c r="A76" s="2" t="s">
        <v>730</v>
      </c>
      <c r="B76" s="100" t="s">
        <v>548</v>
      </c>
      <c r="C76" s="100"/>
      <c r="D76" s="101"/>
      <c r="E76" s="163">
        <f aca="true" t="shared" si="4" ref="E76:F78">E77</f>
        <v>0</v>
      </c>
      <c r="F76" s="163">
        <f t="shared" si="4"/>
        <v>0</v>
      </c>
    </row>
    <row r="77" spans="1:6" ht="15.75" customHeight="1" hidden="1">
      <c r="A77" s="52" t="s">
        <v>679</v>
      </c>
      <c r="B77" s="100" t="s">
        <v>552</v>
      </c>
      <c r="C77" s="100"/>
      <c r="D77" s="101"/>
      <c r="E77" s="163">
        <f t="shared" si="4"/>
        <v>0</v>
      </c>
      <c r="F77" s="163">
        <f t="shared" si="4"/>
        <v>0</v>
      </c>
    </row>
    <row r="78" spans="1:6" ht="31.5" hidden="1">
      <c r="A78" s="133" t="s">
        <v>699</v>
      </c>
      <c r="B78" s="100" t="s">
        <v>552</v>
      </c>
      <c r="C78" s="100">
        <v>240</v>
      </c>
      <c r="D78" s="101"/>
      <c r="E78" s="163">
        <f t="shared" si="4"/>
        <v>0</v>
      </c>
      <c r="F78" s="163">
        <f t="shared" si="4"/>
        <v>0</v>
      </c>
    </row>
    <row r="79" spans="1:6" ht="15.75" hidden="1">
      <c r="A79" s="9" t="s">
        <v>31</v>
      </c>
      <c r="B79" s="100" t="s">
        <v>552</v>
      </c>
      <c r="C79" s="100">
        <v>240</v>
      </c>
      <c r="D79" s="101" t="s">
        <v>32</v>
      </c>
      <c r="E79" s="163">
        <v>0</v>
      </c>
      <c r="F79" s="163">
        <v>0</v>
      </c>
    </row>
    <row r="80" spans="1:6" ht="31.5">
      <c r="A80" s="86" t="s">
        <v>750</v>
      </c>
      <c r="B80" s="98" t="s">
        <v>546</v>
      </c>
      <c r="C80" s="98"/>
      <c r="D80" s="99"/>
      <c r="E80" s="229">
        <f>E82+E86+E92+E98+E102+E105</f>
        <v>517</v>
      </c>
      <c r="F80" s="229">
        <f>F82+F86+F92+F98+F102+F105</f>
        <v>552</v>
      </c>
    </row>
    <row r="81" spans="1:6" ht="31.5" hidden="1">
      <c r="A81" s="2" t="s">
        <v>553</v>
      </c>
      <c r="B81" s="100" t="s">
        <v>556</v>
      </c>
      <c r="C81" s="98"/>
      <c r="D81" s="99"/>
      <c r="E81" s="56">
        <f aca="true" t="shared" si="5" ref="E81:F83">E82</f>
        <v>0</v>
      </c>
      <c r="F81" s="56">
        <f t="shared" si="5"/>
        <v>0</v>
      </c>
    </row>
    <row r="82" spans="1:6" ht="31.5" hidden="1">
      <c r="A82" s="52" t="s">
        <v>218</v>
      </c>
      <c r="B82" s="100" t="s">
        <v>557</v>
      </c>
      <c r="C82" s="100"/>
      <c r="D82" s="101"/>
      <c r="E82" s="56">
        <f t="shared" si="5"/>
        <v>0</v>
      </c>
      <c r="F82" s="56">
        <f t="shared" si="5"/>
        <v>0</v>
      </c>
    </row>
    <row r="83" spans="1:6" ht="31.5" hidden="1">
      <c r="A83" s="133" t="s">
        <v>699</v>
      </c>
      <c r="B83" s="100" t="s">
        <v>557</v>
      </c>
      <c r="C83" s="100">
        <v>240</v>
      </c>
      <c r="D83" s="101"/>
      <c r="E83" s="56">
        <f t="shared" si="5"/>
        <v>0</v>
      </c>
      <c r="F83" s="56">
        <f t="shared" si="5"/>
        <v>0</v>
      </c>
    </row>
    <row r="84" spans="1:6" ht="15.75" hidden="1">
      <c r="A84" s="52" t="s">
        <v>28</v>
      </c>
      <c r="B84" s="100" t="s">
        <v>557</v>
      </c>
      <c r="C84" s="100">
        <v>240</v>
      </c>
      <c r="D84" s="101" t="s">
        <v>18</v>
      </c>
      <c r="E84" s="56">
        <v>0</v>
      </c>
      <c r="F84" s="56">
        <v>0</v>
      </c>
    </row>
    <row r="85" spans="1:6" ht="48" customHeight="1" hidden="1">
      <c r="A85" s="2" t="s">
        <v>554</v>
      </c>
      <c r="B85" s="100" t="s">
        <v>549</v>
      </c>
      <c r="C85" s="100"/>
      <c r="D85" s="101"/>
      <c r="E85" s="56">
        <f>E86</f>
        <v>0</v>
      </c>
      <c r="F85" s="56">
        <f>F86</f>
        <v>0</v>
      </c>
    </row>
    <row r="86" spans="1:6" ht="47.25" hidden="1">
      <c r="A86" s="52" t="s">
        <v>220</v>
      </c>
      <c r="B86" s="100" t="s">
        <v>761</v>
      </c>
      <c r="C86" s="100"/>
      <c r="D86" s="101"/>
      <c r="E86" s="56">
        <f>E87+E89</f>
        <v>0</v>
      </c>
      <c r="F86" s="56">
        <f>F87+F89</f>
        <v>0</v>
      </c>
    </row>
    <row r="87" spans="1:6" ht="15.75" hidden="1">
      <c r="A87" s="2" t="s">
        <v>222</v>
      </c>
      <c r="B87" s="100" t="s">
        <v>761</v>
      </c>
      <c r="C87" s="100">
        <v>111</v>
      </c>
      <c r="D87" s="101"/>
      <c r="E87" s="56">
        <f>E88</f>
        <v>0</v>
      </c>
      <c r="F87" s="56">
        <f>F88</f>
        <v>0</v>
      </c>
    </row>
    <row r="88" spans="1:6" ht="15.75" hidden="1">
      <c r="A88" s="52" t="s">
        <v>28</v>
      </c>
      <c r="B88" s="100" t="s">
        <v>761</v>
      </c>
      <c r="C88" s="100">
        <v>111</v>
      </c>
      <c r="D88" s="101" t="s">
        <v>18</v>
      </c>
      <c r="E88" s="56">
        <v>0</v>
      </c>
      <c r="F88" s="56">
        <v>0</v>
      </c>
    </row>
    <row r="89" spans="1:6" ht="31.5" hidden="1">
      <c r="A89" s="133" t="s">
        <v>850</v>
      </c>
      <c r="B89" s="100" t="s">
        <v>761</v>
      </c>
      <c r="C89" s="100">
        <v>200</v>
      </c>
      <c r="D89" s="101"/>
      <c r="E89" s="56">
        <f>E90</f>
        <v>0</v>
      </c>
      <c r="F89" s="56">
        <f>F90</f>
        <v>0</v>
      </c>
    </row>
    <row r="90" spans="1:6" ht="15.75" hidden="1">
      <c r="A90" s="52" t="s">
        <v>28</v>
      </c>
      <c r="B90" s="100" t="s">
        <v>761</v>
      </c>
      <c r="C90" s="100">
        <v>200</v>
      </c>
      <c r="D90" s="101" t="s">
        <v>18</v>
      </c>
      <c r="E90" s="56">
        <v>0</v>
      </c>
      <c r="F90" s="56">
        <v>0</v>
      </c>
    </row>
    <row r="91" spans="1:6" ht="47.25">
      <c r="A91" s="2" t="s">
        <v>555</v>
      </c>
      <c r="B91" s="100" t="s">
        <v>547</v>
      </c>
      <c r="C91" s="100"/>
      <c r="D91" s="101"/>
      <c r="E91" s="56">
        <f>E92</f>
        <v>112</v>
      </c>
      <c r="F91" s="56">
        <f>F92</f>
        <v>122</v>
      </c>
    </row>
    <row r="92" spans="1:6" ht="31.5">
      <c r="A92" s="52" t="s">
        <v>223</v>
      </c>
      <c r="B92" s="100" t="s">
        <v>751</v>
      </c>
      <c r="C92" s="100"/>
      <c r="D92" s="101"/>
      <c r="E92" s="56">
        <f>E93+E95</f>
        <v>112</v>
      </c>
      <c r="F92" s="56">
        <f>F93+F95</f>
        <v>122</v>
      </c>
    </row>
    <row r="93" spans="1:6" ht="15.75">
      <c r="A93" s="230" t="s">
        <v>849</v>
      </c>
      <c r="B93" s="100" t="s">
        <v>751</v>
      </c>
      <c r="C93" s="100">
        <v>300</v>
      </c>
      <c r="D93" s="101"/>
      <c r="E93" s="56">
        <f>E94</f>
        <v>42</v>
      </c>
      <c r="F93" s="56">
        <f>F94</f>
        <v>42</v>
      </c>
    </row>
    <row r="94" spans="1:6" ht="15.75">
      <c r="A94" s="52" t="s">
        <v>28</v>
      </c>
      <c r="B94" s="100" t="s">
        <v>751</v>
      </c>
      <c r="C94" s="100">
        <v>300</v>
      </c>
      <c r="D94" s="101" t="s">
        <v>18</v>
      </c>
      <c r="E94" s="56">
        <v>42</v>
      </c>
      <c r="F94" s="56">
        <v>42</v>
      </c>
    </row>
    <row r="95" spans="1:6" ht="31.5">
      <c r="A95" s="133" t="s">
        <v>850</v>
      </c>
      <c r="B95" s="100" t="s">
        <v>751</v>
      </c>
      <c r="C95" s="100">
        <v>200</v>
      </c>
      <c r="D95" s="101"/>
      <c r="E95" s="56">
        <f>E96</f>
        <v>70</v>
      </c>
      <c r="F95" s="56">
        <f>F96</f>
        <v>80</v>
      </c>
    </row>
    <row r="96" spans="1:6" ht="15.75">
      <c r="A96" s="52" t="s">
        <v>28</v>
      </c>
      <c r="B96" s="100" t="s">
        <v>751</v>
      </c>
      <c r="C96" s="100">
        <v>200</v>
      </c>
      <c r="D96" s="101" t="s">
        <v>18</v>
      </c>
      <c r="E96" s="56">
        <v>70</v>
      </c>
      <c r="F96" s="56">
        <v>80</v>
      </c>
    </row>
    <row r="97" spans="1:6" ht="19.5" customHeight="1">
      <c r="A97" s="2" t="s">
        <v>560</v>
      </c>
      <c r="B97" s="100" t="s">
        <v>548</v>
      </c>
      <c r="C97" s="100"/>
      <c r="D97" s="101"/>
      <c r="E97" s="56">
        <f aca="true" t="shared" si="6" ref="E97:F99">E98</f>
        <v>80</v>
      </c>
      <c r="F97" s="56">
        <f t="shared" si="6"/>
        <v>80</v>
      </c>
    </row>
    <row r="98" spans="1:6" ht="15.75" customHeight="1">
      <c r="A98" s="52" t="s">
        <v>227</v>
      </c>
      <c r="B98" s="100" t="s">
        <v>752</v>
      </c>
      <c r="C98" s="100"/>
      <c r="D98" s="101"/>
      <c r="E98" s="56">
        <f t="shared" si="6"/>
        <v>80</v>
      </c>
      <c r="F98" s="56">
        <f t="shared" si="6"/>
        <v>80</v>
      </c>
    </row>
    <row r="99" spans="1:6" ht="31.5">
      <c r="A99" s="133" t="s">
        <v>850</v>
      </c>
      <c r="B99" s="100" t="s">
        <v>752</v>
      </c>
      <c r="C99" s="100">
        <v>200</v>
      </c>
      <c r="D99" s="101"/>
      <c r="E99" s="56">
        <f t="shared" si="6"/>
        <v>80</v>
      </c>
      <c r="F99" s="56">
        <f t="shared" si="6"/>
        <v>80</v>
      </c>
    </row>
    <row r="100" spans="1:6" ht="15.75">
      <c r="A100" s="52" t="s">
        <v>28</v>
      </c>
      <c r="B100" s="100" t="s">
        <v>752</v>
      </c>
      <c r="C100" s="100">
        <v>200</v>
      </c>
      <c r="D100" s="101" t="s">
        <v>18</v>
      </c>
      <c r="E100" s="56">
        <v>80</v>
      </c>
      <c r="F100" s="56">
        <v>80</v>
      </c>
    </row>
    <row r="101" spans="1:6" ht="15.75" customHeight="1" hidden="1">
      <c r="A101" s="2" t="s">
        <v>759</v>
      </c>
      <c r="B101" s="100" t="s">
        <v>755</v>
      </c>
      <c r="C101" s="100"/>
      <c r="D101" s="101"/>
      <c r="E101" s="163">
        <f aca="true" t="shared" si="7" ref="E101:F103">E102</f>
        <v>0</v>
      </c>
      <c r="F101" s="163">
        <f t="shared" si="7"/>
        <v>0</v>
      </c>
    </row>
    <row r="102" spans="1:6" ht="15.75" customHeight="1" hidden="1">
      <c r="A102" s="52" t="s">
        <v>760</v>
      </c>
      <c r="B102" s="100" t="s">
        <v>756</v>
      </c>
      <c r="C102" s="100"/>
      <c r="D102" s="101"/>
      <c r="E102" s="163">
        <f t="shared" si="7"/>
        <v>0</v>
      </c>
      <c r="F102" s="163">
        <f t="shared" si="7"/>
        <v>0</v>
      </c>
    </row>
    <row r="103" spans="1:6" ht="31.5" hidden="1">
      <c r="A103" s="133" t="s">
        <v>850</v>
      </c>
      <c r="B103" s="100" t="s">
        <v>756</v>
      </c>
      <c r="C103" s="100">
        <v>200</v>
      </c>
      <c r="D103" s="101"/>
      <c r="E103" s="163">
        <f t="shared" si="7"/>
        <v>0</v>
      </c>
      <c r="F103" s="163">
        <f t="shared" si="7"/>
        <v>0</v>
      </c>
    </row>
    <row r="104" spans="1:6" ht="15.75" hidden="1">
      <c r="A104" s="52" t="s">
        <v>28</v>
      </c>
      <c r="B104" s="100" t="s">
        <v>756</v>
      </c>
      <c r="C104" s="100">
        <v>200</v>
      </c>
      <c r="D104" s="101" t="s">
        <v>18</v>
      </c>
      <c r="E104" s="163">
        <v>0</v>
      </c>
      <c r="F104" s="163">
        <v>0</v>
      </c>
    </row>
    <row r="105" spans="1:6" ht="15.75">
      <c r="A105" s="2" t="s">
        <v>754</v>
      </c>
      <c r="B105" s="100" t="s">
        <v>757</v>
      </c>
      <c r="C105" s="100"/>
      <c r="D105" s="101"/>
      <c r="E105" s="56">
        <f aca="true" t="shared" si="8" ref="E105:F107">E106</f>
        <v>325</v>
      </c>
      <c r="F105" s="56">
        <f t="shared" si="8"/>
        <v>350</v>
      </c>
    </row>
    <row r="106" spans="1:6" ht="15.75">
      <c r="A106" s="52" t="s">
        <v>753</v>
      </c>
      <c r="B106" s="100" t="s">
        <v>758</v>
      </c>
      <c r="C106" s="100"/>
      <c r="D106" s="101"/>
      <c r="E106" s="56">
        <f t="shared" si="8"/>
        <v>325</v>
      </c>
      <c r="F106" s="56">
        <f t="shared" si="8"/>
        <v>350</v>
      </c>
    </row>
    <row r="107" spans="1:6" ht="31.5">
      <c r="A107" s="133" t="s">
        <v>850</v>
      </c>
      <c r="B107" s="100" t="s">
        <v>758</v>
      </c>
      <c r="C107" s="100">
        <v>200</v>
      </c>
      <c r="D107" s="101"/>
      <c r="E107" s="56">
        <f t="shared" si="8"/>
        <v>325</v>
      </c>
      <c r="F107" s="56">
        <f t="shared" si="8"/>
        <v>350</v>
      </c>
    </row>
    <row r="108" spans="1:6" ht="15.75">
      <c r="A108" s="9" t="s">
        <v>31</v>
      </c>
      <c r="B108" s="100" t="s">
        <v>758</v>
      </c>
      <c r="C108" s="100">
        <v>200</v>
      </c>
      <c r="D108" s="101" t="s">
        <v>32</v>
      </c>
      <c r="E108" s="56">
        <v>325</v>
      </c>
      <c r="F108" s="56">
        <v>350</v>
      </c>
    </row>
    <row r="109" spans="1:6" ht="50.25" customHeight="1" hidden="1">
      <c r="A109" s="86" t="s">
        <v>680</v>
      </c>
      <c r="B109" s="98" t="s">
        <v>558</v>
      </c>
      <c r="C109" s="98"/>
      <c r="D109" s="99"/>
      <c r="E109" s="194">
        <f>E111+E115+E119+E122+E126</f>
        <v>0</v>
      </c>
      <c r="F109" s="194">
        <f>F111+F115+F119+F122+F126</f>
        <v>0</v>
      </c>
    </row>
    <row r="110" spans="1:6" ht="31.5" hidden="1">
      <c r="A110" s="2" t="s">
        <v>559</v>
      </c>
      <c r="B110" s="100" t="s">
        <v>562</v>
      </c>
      <c r="C110" s="98"/>
      <c r="D110" s="99"/>
      <c r="E110" s="163">
        <f aca="true" t="shared" si="9" ref="E110:F112">E111</f>
        <v>0</v>
      </c>
      <c r="F110" s="163">
        <f t="shared" si="9"/>
        <v>0</v>
      </c>
    </row>
    <row r="111" spans="1:6" ht="32.25" customHeight="1" hidden="1">
      <c r="A111" s="52" t="s">
        <v>230</v>
      </c>
      <c r="B111" s="100" t="s">
        <v>563</v>
      </c>
      <c r="C111" s="100"/>
      <c r="D111" s="101"/>
      <c r="E111" s="163">
        <f t="shared" si="9"/>
        <v>0</v>
      </c>
      <c r="F111" s="163">
        <f t="shared" si="9"/>
        <v>0</v>
      </c>
    </row>
    <row r="112" spans="1:6" ht="31.5" hidden="1">
      <c r="A112" s="133" t="s">
        <v>699</v>
      </c>
      <c r="B112" s="100" t="s">
        <v>563</v>
      </c>
      <c r="C112" s="100">
        <v>240</v>
      </c>
      <c r="D112" s="101"/>
      <c r="E112" s="163">
        <f t="shared" si="9"/>
        <v>0</v>
      </c>
      <c r="F112" s="163">
        <f t="shared" si="9"/>
        <v>0</v>
      </c>
    </row>
    <row r="113" spans="1:6" ht="15.75" hidden="1">
      <c r="A113" s="52" t="s">
        <v>28</v>
      </c>
      <c r="B113" s="100" t="s">
        <v>563</v>
      </c>
      <c r="C113" s="100">
        <v>240</v>
      </c>
      <c r="D113" s="101" t="s">
        <v>18</v>
      </c>
      <c r="E113" s="163">
        <v>0</v>
      </c>
      <c r="F113" s="163">
        <v>0</v>
      </c>
    </row>
    <row r="114" spans="1:6" ht="15.75" hidden="1">
      <c r="A114" s="2" t="s">
        <v>561</v>
      </c>
      <c r="B114" s="100" t="s">
        <v>564</v>
      </c>
      <c r="C114" s="100"/>
      <c r="D114" s="101"/>
      <c r="E114" s="163">
        <f aca="true" t="shared" si="10" ref="E114:F116">E115</f>
        <v>0</v>
      </c>
      <c r="F114" s="163">
        <f t="shared" si="10"/>
        <v>0</v>
      </c>
    </row>
    <row r="115" spans="1:6" ht="15.75" hidden="1">
      <c r="A115" s="52" t="s">
        <v>232</v>
      </c>
      <c r="B115" s="100" t="s">
        <v>565</v>
      </c>
      <c r="C115" s="100"/>
      <c r="D115" s="101"/>
      <c r="E115" s="163">
        <f t="shared" si="10"/>
        <v>0</v>
      </c>
      <c r="F115" s="163">
        <f t="shared" si="10"/>
        <v>0</v>
      </c>
    </row>
    <row r="116" spans="1:6" ht="31.5" hidden="1">
      <c r="A116" s="133" t="s">
        <v>699</v>
      </c>
      <c r="B116" s="100" t="s">
        <v>565</v>
      </c>
      <c r="C116" s="100">
        <v>240</v>
      </c>
      <c r="D116" s="101"/>
      <c r="E116" s="163">
        <f t="shared" si="10"/>
        <v>0</v>
      </c>
      <c r="F116" s="163">
        <f t="shared" si="10"/>
        <v>0</v>
      </c>
    </row>
    <row r="117" spans="1:6" ht="15.75" hidden="1">
      <c r="A117" s="52" t="s">
        <v>28</v>
      </c>
      <c r="B117" s="100" t="s">
        <v>565</v>
      </c>
      <c r="C117" s="100">
        <v>240</v>
      </c>
      <c r="D117" s="101" t="s">
        <v>18</v>
      </c>
      <c r="E117" s="163">
        <v>0</v>
      </c>
      <c r="F117" s="163">
        <v>0</v>
      </c>
    </row>
    <row r="118" spans="1:6" ht="15.75" hidden="1">
      <c r="A118" s="2" t="s">
        <v>566</v>
      </c>
      <c r="B118" s="100" t="s">
        <v>568</v>
      </c>
      <c r="C118" s="100"/>
      <c r="D118" s="101"/>
      <c r="E118" s="163">
        <f aca="true" t="shared" si="11" ref="E118:F120">E119</f>
        <v>0</v>
      </c>
      <c r="F118" s="163">
        <f t="shared" si="11"/>
        <v>0</v>
      </c>
    </row>
    <row r="119" spans="1:6" ht="15.75" hidden="1">
      <c r="A119" s="52" t="s">
        <v>234</v>
      </c>
      <c r="B119" s="100" t="s">
        <v>570</v>
      </c>
      <c r="C119" s="100"/>
      <c r="D119" s="101"/>
      <c r="E119" s="163">
        <f t="shared" si="11"/>
        <v>0</v>
      </c>
      <c r="F119" s="163">
        <f t="shared" si="11"/>
        <v>0</v>
      </c>
    </row>
    <row r="120" spans="1:6" ht="31.5" hidden="1">
      <c r="A120" s="133" t="s">
        <v>699</v>
      </c>
      <c r="B120" s="100" t="s">
        <v>570</v>
      </c>
      <c r="C120" s="100">
        <v>240</v>
      </c>
      <c r="D120" s="101"/>
      <c r="E120" s="163">
        <f t="shared" si="11"/>
        <v>0</v>
      </c>
      <c r="F120" s="163">
        <f t="shared" si="11"/>
        <v>0</v>
      </c>
    </row>
    <row r="121" spans="1:6" ht="15.75" hidden="1">
      <c r="A121" s="52" t="s">
        <v>28</v>
      </c>
      <c r="B121" s="100" t="s">
        <v>570</v>
      </c>
      <c r="C121" s="100">
        <v>240</v>
      </c>
      <c r="D121" s="101" t="s">
        <v>18</v>
      </c>
      <c r="E121" s="163">
        <v>0</v>
      </c>
      <c r="F121" s="163">
        <v>0</v>
      </c>
    </row>
    <row r="122" spans="1:6" ht="31.5" hidden="1">
      <c r="A122" s="52" t="s">
        <v>236</v>
      </c>
      <c r="B122" s="100" t="s">
        <v>237</v>
      </c>
      <c r="C122" s="100"/>
      <c r="D122" s="101"/>
      <c r="E122" s="163">
        <f>E123</f>
        <v>0</v>
      </c>
      <c r="F122" s="163">
        <f>F123</f>
        <v>0</v>
      </c>
    </row>
    <row r="123" spans="1:6" ht="31.5" hidden="1">
      <c r="A123" s="46" t="s">
        <v>160</v>
      </c>
      <c r="B123" s="100" t="s">
        <v>237</v>
      </c>
      <c r="C123" s="100">
        <v>244</v>
      </c>
      <c r="D123" s="101"/>
      <c r="E123" s="163">
        <f>E124</f>
        <v>0</v>
      </c>
      <c r="F123" s="163">
        <f>F124</f>
        <v>0</v>
      </c>
    </row>
    <row r="124" spans="1:6" ht="15.75" hidden="1">
      <c r="A124" s="52" t="s">
        <v>28</v>
      </c>
      <c r="B124" s="100" t="s">
        <v>237</v>
      </c>
      <c r="C124" s="100">
        <v>244</v>
      </c>
      <c r="D124" s="101" t="s">
        <v>18</v>
      </c>
      <c r="E124" s="163">
        <v>0</v>
      </c>
      <c r="F124" s="163">
        <v>0</v>
      </c>
    </row>
    <row r="125" spans="1:6" ht="15.75" hidden="1">
      <c r="A125" s="2" t="s">
        <v>567</v>
      </c>
      <c r="B125" s="100" t="s">
        <v>569</v>
      </c>
      <c r="C125" s="100"/>
      <c r="D125" s="101"/>
      <c r="E125" s="163">
        <f aca="true" t="shared" si="12" ref="E125:F127">E126</f>
        <v>0</v>
      </c>
      <c r="F125" s="163">
        <f t="shared" si="12"/>
        <v>0</v>
      </c>
    </row>
    <row r="126" spans="1:6" ht="15.75" hidden="1">
      <c r="A126" s="52" t="s">
        <v>238</v>
      </c>
      <c r="B126" s="100" t="s">
        <v>571</v>
      </c>
      <c r="C126" s="100"/>
      <c r="D126" s="101"/>
      <c r="E126" s="163">
        <f t="shared" si="12"/>
        <v>0</v>
      </c>
      <c r="F126" s="163">
        <f t="shared" si="12"/>
        <v>0</v>
      </c>
    </row>
    <row r="127" spans="1:6" ht="31.5" hidden="1">
      <c r="A127" s="133" t="s">
        <v>699</v>
      </c>
      <c r="B127" s="100" t="s">
        <v>571</v>
      </c>
      <c r="C127" s="100">
        <v>240</v>
      </c>
      <c r="D127" s="101"/>
      <c r="E127" s="163">
        <f t="shared" si="12"/>
        <v>0</v>
      </c>
      <c r="F127" s="163">
        <f t="shared" si="12"/>
        <v>0</v>
      </c>
    </row>
    <row r="128" spans="1:6" ht="15.75" hidden="1">
      <c r="A128" s="52" t="s">
        <v>28</v>
      </c>
      <c r="B128" s="100" t="s">
        <v>571</v>
      </c>
      <c r="C128" s="100">
        <v>240</v>
      </c>
      <c r="D128" s="101" t="s">
        <v>18</v>
      </c>
      <c r="E128" s="163">
        <v>0</v>
      </c>
      <c r="F128" s="163">
        <v>0</v>
      </c>
    </row>
    <row r="129" spans="1:6" ht="63" hidden="1">
      <c r="A129" s="86" t="s">
        <v>240</v>
      </c>
      <c r="B129" s="98" t="s">
        <v>572</v>
      </c>
      <c r="C129" s="98"/>
      <c r="D129" s="99"/>
      <c r="E129" s="194">
        <f>E131+E135+E138</f>
        <v>0</v>
      </c>
      <c r="F129" s="194">
        <f>F131+F135+F138</f>
        <v>0</v>
      </c>
    </row>
    <row r="130" spans="1:6" ht="31.5" hidden="1">
      <c r="A130" s="2" t="s">
        <v>573</v>
      </c>
      <c r="B130" s="100" t="s">
        <v>575</v>
      </c>
      <c r="C130" s="98"/>
      <c r="D130" s="99"/>
      <c r="E130" s="163">
        <f aca="true" t="shared" si="13" ref="E130:F132">E131</f>
        <v>0</v>
      </c>
      <c r="F130" s="163">
        <f t="shared" si="13"/>
        <v>0</v>
      </c>
    </row>
    <row r="131" spans="1:6" ht="31.5" hidden="1">
      <c r="A131" s="52" t="s">
        <v>242</v>
      </c>
      <c r="B131" s="100" t="s">
        <v>576</v>
      </c>
      <c r="C131" s="100"/>
      <c r="D131" s="101"/>
      <c r="E131" s="163">
        <f t="shared" si="13"/>
        <v>0</v>
      </c>
      <c r="F131" s="163">
        <f t="shared" si="13"/>
        <v>0</v>
      </c>
    </row>
    <row r="132" spans="1:6" ht="31.5" hidden="1">
      <c r="A132" s="133" t="s">
        <v>699</v>
      </c>
      <c r="B132" s="100" t="s">
        <v>576</v>
      </c>
      <c r="C132" s="100">
        <v>240</v>
      </c>
      <c r="D132" s="101"/>
      <c r="E132" s="163">
        <f t="shared" si="13"/>
        <v>0</v>
      </c>
      <c r="F132" s="163">
        <f t="shared" si="13"/>
        <v>0</v>
      </c>
    </row>
    <row r="133" spans="1:6" ht="15.75" hidden="1">
      <c r="A133" s="52" t="s">
        <v>28</v>
      </c>
      <c r="B133" s="100" t="s">
        <v>576</v>
      </c>
      <c r="C133" s="100">
        <v>240</v>
      </c>
      <c r="D133" s="101" t="s">
        <v>18</v>
      </c>
      <c r="E133" s="163">
        <v>0</v>
      </c>
      <c r="F133" s="163">
        <v>0</v>
      </c>
    </row>
    <row r="134" spans="1:6" ht="31.5" hidden="1">
      <c r="A134" s="2" t="s">
        <v>574</v>
      </c>
      <c r="B134" s="100" t="s">
        <v>577</v>
      </c>
      <c r="C134" s="100"/>
      <c r="D134" s="101"/>
      <c r="E134" s="163">
        <f aca="true" t="shared" si="14" ref="E134:F136">E135</f>
        <v>0</v>
      </c>
      <c r="F134" s="163">
        <f t="shared" si="14"/>
        <v>0</v>
      </c>
    </row>
    <row r="135" spans="1:6" ht="31.5" hidden="1">
      <c r="A135" s="52" t="s">
        <v>244</v>
      </c>
      <c r="B135" s="100" t="s">
        <v>578</v>
      </c>
      <c r="C135" s="100"/>
      <c r="D135" s="101"/>
      <c r="E135" s="163">
        <f t="shared" si="14"/>
        <v>0</v>
      </c>
      <c r="F135" s="163">
        <f t="shared" si="14"/>
        <v>0</v>
      </c>
    </row>
    <row r="136" spans="1:6" ht="31.5" hidden="1">
      <c r="A136" s="133" t="s">
        <v>699</v>
      </c>
      <c r="B136" s="100" t="s">
        <v>578</v>
      </c>
      <c r="C136" s="100">
        <v>240</v>
      </c>
      <c r="D136" s="101"/>
      <c r="E136" s="163">
        <f t="shared" si="14"/>
        <v>0</v>
      </c>
      <c r="F136" s="163">
        <f t="shared" si="14"/>
        <v>0</v>
      </c>
    </row>
    <row r="137" spans="1:6" ht="15.75" hidden="1">
      <c r="A137" s="52" t="s">
        <v>28</v>
      </c>
      <c r="B137" s="100" t="s">
        <v>578</v>
      </c>
      <c r="C137" s="100">
        <v>240</v>
      </c>
      <c r="D137" s="101" t="s">
        <v>18</v>
      </c>
      <c r="E137" s="163">
        <v>0</v>
      </c>
      <c r="F137" s="163">
        <v>0</v>
      </c>
    </row>
    <row r="138" spans="1:6" ht="31.5" hidden="1">
      <c r="A138" s="52" t="s">
        <v>246</v>
      </c>
      <c r="B138" s="100" t="s">
        <v>247</v>
      </c>
      <c r="C138" s="100"/>
      <c r="D138" s="101"/>
      <c r="E138" s="163">
        <f>E139</f>
        <v>0</v>
      </c>
      <c r="F138" s="163">
        <f>F139</f>
        <v>0</v>
      </c>
    </row>
    <row r="139" spans="1:6" ht="31.5" hidden="1">
      <c r="A139" s="46" t="s">
        <v>160</v>
      </c>
      <c r="B139" s="100" t="s">
        <v>247</v>
      </c>
      <c r="C139" s="100">
        <v>244</v>
      </c>
      <c r="D139" s="101"/>
      <c r="E139" s="163">
        <f>E140</f>
        <v>0</v>
      </c>
      <c r="F139" s="163">
        <f>F140</f>
        <v>0</v>
      </c>
    </row>
    <row r="140" spans="1:6" ht="15.75" hidden="1">
      <c r="A140" s="52" t="s">
        <v>28</v>
      </c>
      <c r="B140" s="100" t="s">
        <v>247</v>
      </c>
      <c r="C140" s="100">
        <v>244</v>
      </c>
      <c r="D140" s="101" t="s">
        <v>18</v>
      </c>
      <c r="E140" s="163">
        <v>0</v>
      </c>
      <c r="F140" s="163">
        <v>0</v>
      </c>
    </row>
    <row r="141" spans="1:6" ht="50.25" customHeight="1" hidden="1">
      <c r="A141" s="86" t="s">
        <v>379</v>
      </c>
      <c r="B141" s="98" t="s">
        <v>579</v>
      </c>
      <c r="C141" s="98"/>
      <c r="D141" s="99"/>
      <c r="E141" s="194">
        <f>E142+E145+E149+E155</f>
        <v>0</v>
      </c>
      <c r="F141" s="194">
        <f>F142+F145+F149+F155</f>
        <v>0</v>
      </c>
    </row>
    <row r="142" spans="1:6" ht="31.5" hidden="1">
      <c r="A142" s="52" t="s">
        <v>249</v>
      </c>
      <c r="B142" s="100" t="s">
        <v>250</v>
      </c>
      <c r="C142" s="100"/>
      <c r="D142" s="101"/>
      <c r="E142" s="163">
        <f>E143</f>
        <v>0</v>
      </c>
      <c r="F142" s="163">
        <f>F143</f>
        <v>0</v>
      </c>
    </row>
    <row r="143" spans="1:6" ht="31.5" hidden="1">
      <c r="A143" s="46" t="s">
        <v>160</v>
      </c>
      <c r="B143" s="100" t="s">
        <v>250</v>
      </c>
      <c r="C143" s="100">
        <v>244</v>
      </c>
      <c r="D143" s="101"/>
      <c r="E143" s="163">
        <f>E144</f>
        <v>0</v>
      </c>
      <c r="F143" s="163">
        <f>F144</f>
        <v>0</v>
      </c>
    </row>
    <row r="144" spans="1:6" ht="15.75" hidden="1">
      <c r="A144" s="46" t="s">
        <v>2</v>
      </c>
      <c r="B144" s="100" t="s">
        <v>250</v>
      </c>
      <c r="C144" s="100">
        <v>244</v>
      </c>
      <c r="D144" s="101" t="s">
        <v>30</v>
      </c>
      <c r="E144" s="163">
        <v>0</v>
      </c>
      <c r="F144" s="163">
        <v>0</v>
      </c>
    </row>
    <row r="145" spans="1:6" ht="15.75" hidden="1">
      <c r="A145" s="52" t="s">
        <v>251</v>
      </c>
      <c r="B145" s="100" t="s">
        <v>252</v>
      </c>
      <c r="C145" s="100"/>
      <c r="D145" s="101"/>
      <c r="E145" s="163">
        <f>E146</f>
        <v>0</v>
      </c>
      <c r="F145" s="163">
        <f>F146</f>
        <v>0</v>
      </c>
    </row>
    <row r="146" spans="1:6" ht="15.75" hidden="1">
      <c r="A146" s="2" t="s">
        <v>196</v>
      </c>
      <c r="B146" s="100" t="s">
        <v>252</v>
      </c>
      <c r="C146" s="100">
        <v>350</v>
      </c>
      <c r="D146" s="101"/>
      <c r="E146" s="163">
        <f>E147</f>
        <v>0</v>
      </c>
      <c r="F146" s="163">
        <f>F147</f>
        <v>0</v>
      </c>
    </row>
    <row r="147" spans="1:6" ht="15.75" hidden="1">
      <c r="A147" s="46" t="s">
        <v>2</v>
      </c>
      <c r="B147" s="100" t="s">
        <v>252</v>
      </c>
      <c r="C147" s="100">
        <v>350</v>
      </c>
      <c r="D147" s="101" t="s">
        <v>30</v>
      </c>
      <c r="E147" s="163">
        <v>0</v>
      </c>
      <c r="F147" s="163">
        <v>0</v>
      </c>
    </row>
    <row r="148" spans="1:6" ht="15.75" hidden="1">
      <c r="A148" s="2" t="s">
        <v>580</v>
      </c>
      <c r="B148" s="100" t="s">
        <v>581</v>
      </c>
      <c r="C148" s="100"/>
      <c r="D148" s="101"/>
      <c r="E148" s="163">
        <f>E149</f>
        <v>0</v>
      </c>
      <c r="F148" s="163">
        <f>F149</f>
        <v>0</v>
      </c>
    </row>
    <row r="149" spans="1:6" ht="15.75" hidden="1">
      <c r="A149" s="52" t="s">
        <v>253</v>
      </c>
      <c r="B149" s="100" t="s">
        <v>582</v>
      </c>
      <c r="C149" s="100"/>
      <c r="D149" s="101"/>
      <c r="E149" s="163">
        <f>E150+E152</f>
        <v>0</v>
      </c>
      <c r="F149" s="163">
        <f>F150+F152</f>
        <v>0</v>
      </c>
    </row>
    <row r="150" spans="1:6" ht="31.5" hidden="1">
      <c r="A150" s="133" t="s">
        <v>699</v>
      </c>
      <c r="B150" s="100" t="s">
        <v>582</v>
      </c>
      <c r="C150" s="100">
        <v>240</v>
      </c>
      <c r="D150" s="101"/>
      <c r="E150" s="163">
        <f>E151</f>
        <v>0</v>
      </c>
      <c r="F150" s="163">
        <f>F151</f>
        <v>0</v>
      </c>
    </row>
    <row r="151" spans="1:6" ht="15.75" hidden="1">
      <c r="A151" s="46" t="s">
        <v>2</v>
      </c>
      <c r="B151" s="100" t="s">
        <v>582</v>
      </c>
      <c r="C151" s="100">
        <v>240</v>
      </c>
      <c r="D151" s="101" t="s">
        <v>30</v>
      </c>
      <c r="E151" s="163">
        <v>0</v>
      </c>
      <c r="F151" s="163">
        <v>0</v>
      </c>
    </row>
    <row r="152" spans="1:6" ht="15.75" hidden="1">
      <c r="A152" s="2" t="s">
        <v>196</v>
      </c>
      <c r="B152" s="100" t="s">
        <v>582</v>
      </c>
      <c r="C152" s="100">
        <v>350</v>
      </c>
      <c r="D152" s="101"/>
      <c r="E152" s="163">
        <f>E153</f>
        <v>0</v>
      </c>
      <c r="F152" s="163">
        <f>F153</f>
        <v>0</v>
      </c>
    </row>
    <row r="153" spans="1:6" ht="15.75" hidden="1">
      <c r="A153" s="46" t="s">
        <v>2</v>
      </c>
      <c r="B153" s="100" t="s">
        <v>582</v>
      </c>
      <c r="C153" s="100">
        <v>350</v>
      </c>
      <c r="D153" s="101" t="s">
        <v>30</v>
      </c>
      <c r="E153" s="163">
        <v>0</v>
      </c>
      <c r="F153" s="163">
        <v>0</v>
      </c>
    </row>
    <row r="154" spans="1:6" ht="31.5" hidden="1">
      <c r="A154" s="2" t="s">
        <v>677</v>
      </c>
      <c r="B154" s="100" t="s">
        <v>676</v>
      </c>
      <c r="C154" s="100"/>
      <c r="D154" s="101"/>
      <c r="E154" s="163">
        <f aca="true" t="shared" si="15" ref="E154:F156">E155</f>
        <v>0</v>
      </c>
      <c r="F154" s="163">
        <f t="shared" si="15"/>
        <v>0</v>
      </c>
    </row>
    <row r="155" spans="1:6" ht="31.5" hidden="1">
      <c r="A155" s="52" t="s">
        <v>256</v>
      </c>
      <c r="B155" s="100" t="s">
        <v>678</v>
      </c>
      <c r="C155" s="100"/>
      <c r="D155" s="101"/>
      <c r="E155" s="163">
        <f t="shared" si="15"/>
        <v>0</v>
      </c>
      <c r="F155" s="163">
        <f t="shared" si="15"/>
        <v>0</v>
      </c>
    </row>
    <row r="156" spans="1:6" ht="31.5" hidden="1">
      <c r="A156" s="133" t="s">
        <v>699</v>
      </c>
      <c r="B156" s="100" t="s">
        <v>678</v>
      </c>
      <c r="C156" s="100">
        <v>240</v>
      </c>
      <c r="D156" s="101"/>
      <c r="E156" s="163">
        <f t="shared" si="15"/>
        <v>0</v>
      </c>
      <c r="F156" s="163">
        <f t="shared" si="15"/>
        <v>0</v>
      </c>
    </row>
    <row r="157" spans="1:6" ht="15.75" hidden="1">
      <c r="A157" s="46" t="s">
        <v>8</v>
      </c>
      <c r="B157" s="100" t="s">
        <v>678</v>
      </c>
      <c r="C157" s="100">
        <v>240</v>
      </c>
      <c r="D157" s="101" t="s">
        <v>354</v>
      </c>
      <c r="E157" s="163">
        <v>0</v>
      </c>
      <c r="F157" s="163">
        <v>0</v>
      </c>
    </row>
    <row r="158" spans="1:6" ht="29.25">
      <c r="A158" s="88" t="s">
        <v>423</v>
      </c>
      <c r="B158" s="112" t="s">
        <v>583</v>
      </c>
      <c r="C158" s="105"/>
      <c r="D158" s="97"/>
      <c r="E158" s="164">
        <f>E159+E189+E204+E219</f>
        <v>38536.700000000004</v>
      </c>
      <c r="F158" s="164">
        <f>F159+F189+F204+F219</f>
        <v>29303.100000000002</v>
      </c>
    </row>
    <row r="159" spans="1:6" ht="15.75">
      <c r="A159" s="65" t="s">
        <v>260</v>
      </c>
      <c r="B159" s="113" t="s">
        <v>584</v>
      </c>
      <c r="C159" s="106"/>
      <c r="D159" s="99"/>
      <c r="E159" s="229">
        <f>E161+E167+E173+E177+E183+E186</f>
        <v>34912.9</v>
      </c>
      <c r="F159" s="229">
        <f>F161+F167+F173+F177+F183+F186</f>
        <v>25508</v>
      </c>
    </row>
    <row r="160" spans="1:6" ht="31.5">
      <c r="A160" s="2" t="s">
        <v>588</v>
      </c>
      <c r="B160" s="107" t="s">
        <v>585</v>
      </c>
      <c r="C160" s="106"/>
      <c r="D160" s="99"/>
      <c r="E160" s="229">
        <f>E161</f>
        <v>23003.8</v>
      </c>
      <c r="F160" s="229">
        <f>F161</f>
        <v>24024</v>
      </c>
    </row>
    <row r="161" spans="1:6" ht="30">
      <c r="A161" s="57" t="s">
        <v>263</v>
      </c>
      <c r="B161" s="100" t="s">
        <v>586</v>
      </c>
      <c r="C161" s="107"/>
      <c r="D161" s="101"/>
      <c r="E161" s="56">
        <f>E162+E164</f>
        <v>23003.8</v>
      </c>
      <c r="F161" s="56">
        <f>F162+F164</f>
        <v>24024</v>
      </c>
    </row>
    <row r="162" spans="1:6" ht="48.75" customHeight="1">
      <c r="A162" s="230" t="s">
        <v>851</v>
      </c>
      <c r="B162" s="100" t="s">
        <v>586</v>
      </c>
      <c r="C162" s="71">
        <v>100</v>
      </c>
      <c r="D162" s="104"/>
      <c r="E162" s="56">
        <f>E163</f>
        <v>17003.8</v>
      </c>
      <c r="F162" s="56">
        <f>F163</f>
        <v>18024</v>
      </c>
    </row>
    <row r="163" spans="1:6" ht="15.75">
      <c r="A163" s="2" t="s">
        <v>7</v>
      </c>
      <c r="B163" s="100" t="s">
        <v>586</v>
      </c>
      <c r="C163" s="71">
        <v>100</v>
      </c>
      <c r="D163" s="104" t="s">
        <v>19</v>
      </c>
      <c r="E163" s="56">
        <v>17003.8</v>
      </c>
      <c r="F163" s="56">
        <v>18024</v>
      </c>
    </row>
    <row r="164" spans="1:6" ht="31.5">
      <c r="A164" s="133" t="s">
        <v>850</v>
      </c>
      <c r="B164" s="100" t="s">
        <v>586</v>
      </c>
      <c r="C164" s="71">
        <v>200</v>
      </c>
      <c r="D164" s="104"/>
      <c r="E164" s="56">
        <f>E165</f>
        <v>6000</v>
      </c>
      <c r="F164" s="56">
        <f>F165</f>
        <v>6000</v>
      </c>
    </row>
    <row r="165" spans="1:6" ht="15.75">
      <c r="A165" s="2" t="s">
        <v>7</v>
      </c>
      <c r="B165" s="100" t="s">
        <v>586</v>
      </c>
      <c r="C165" s="71">
        <v>200</v>
      </c>
      <c r="D165" s="104" t="s">
        <v>19</v>
      </c>
      <c r="E165" s="56">
        <v>6000</v>
      </c>
      <c r="F165" s="56">
        <v>6000</v>
      </c>
    </row>
    <row r="166" spans="1:6" ht="31.5">
      <c r="A166" s="2" t="s">
        <v>681</v>
      </c>
      <c r="B166" s="107" t="s">
        <v>682</v>
      </c>
      <c r="C166" s="71"/>
      <c r="D166" s="104"/>
      <c r="E166" s="56">
        <f>E167</f>
        <v>964</v>
      </c>
      <c r="F166" s="56">
        <f>F167</f>
        <v>984</v>
      </c>
    </row>
    <row r="167" spans="1:6" ht="47.25">
      <c r="A167" s="58" t="s">
        <v>265</v>
      </c>
      <c r="B167" s="107" t="s">
        <v>683</v>
      </c>
      <c r="C167" s="107"/>
      <c r="D167" s="101"/>
      <c r="E167" s="56">
        <f>E168+E170</f>
        <v>964</v>
      </c>
      <c r="F167" s="56">
        <f>F168+F170</f>
        <v>984</v>
      </c>
    </row>
    <row r="168" spans="1:6" ht="51.75" customHeight="1">
      <c r="A168" s="230" t="s">
        <v>851</v>
      </c>
      <c r="B168" s="107" t="s">
        <v>683</v>
      </c>
      <c r="C168" s="71">
        <v>100</v>
      </c>
      <c r="D168" s="104"/>
      <c r="E168" s="56">
        <f>E169</f>
        <v>11</v>
      </c>
      <c r="F168" s="56">
        <f>F169</f>
        <v>12</v>
      </c>
    </row>
    <row r="169" spans="1:6" ht="15.75">
      <c r="A169" s="2" t="s">
        <v>7</v>
      </c>
      <c r="B169" s="107" t="s">
        <v>683</v>
      </c>
      <c r="C169" s="71">
        <v>100</v>
      </c>
      <c r="D169" s="104" t="s">
        <v>19</v>
      </c>
      <c r="E169" s="56">
        <v>11</v>
      </c>
      <c r="F169" s="56">
        <v>12</v>
      </c>
    </row>
    <row r="170" spans="1:6" ht="31.5">
      <c r="A170" s="133" t="s">
        <v>850</v>
      </c>
      <c r="B170" s="107" t="s">
        <v>683</v>
      </c>
      <c r="C170" s="71">
        <v>200</v>
      </c>
      <c r="D170" s="104"/>
      <c r="E170" s="56">
        <f>E171</f>
        <v>953</v>
      </c>
      <c r="F170" s="56">
        <f>F171</f>
        <v>972</v>
      </c>
    </row>
    <row r="171" spans="1:6" ht="15.75">
      <c r="A171" s="2" t="s">
        <v>7</v>
      </c>
      <c r="B171" s="107" t="s">
        <v>683</v>
      </c>
      <c r="C171" s="71">
        <v>200</v>
      </c>
      <c r="D171" s="104" t="s">
        <v>19</v>
      </c>
      <c r="E171" s="56">
        <v>953</v>
      </c>
      <c r="F171" s="56">
        <v>972</v>
      </c>
    </row>
    <row r="172" spans="1:6" ht="15.75">
      <c r="A172" s="2" t="s">
        <v>587</v>
      </c>
      <c r="B172" s="107" t="s">
        <v>590</v>
      </c>
      <c r="C172" s="71"/>
      <c r="D172" s="104"/>
      <c r="E172" s="56">
        <f aca="true" t="shared" si="16" ref="E172:F174">E173</f>
        <v>500</v>
      </c>
      <c r="F172" s="56">
        <f t="shared" si="16"/>
        <v>500</v>
      </c>
    </row>
    <row r="173" spans="1:6" ht="15.75">
      <c r="A173" s="58" t="s">
        <v>729</v>
      </c>
      <c r="B173" s="78" t="s">
        <v>591</v>
      </c>
      <c r="C173" s="107"/>
      <c r="D173" s="101"/>
      <c r="E173" s="56">
        <f t="shared" si="16"/>
        <v>500</v>
      </c>
      <c r="F173" s="56">
        <f t="shared" si="16"/>
        <v>500</v>
      </c>
    </row>
    <row r="174" spans="1:6" ht="31.5">
      <c r="A174" s="133" t="s">
        <v>850</v>
      </c>
      <c r="B174" s="78" t="s">
        <v>591</v>
      </c>
      <c r="C174" s="107">
        <v>200</v>
      </c>
      <c r="D174" s="101"/>
      <c r="E174" s="56">
        <f t="shared" si="16"/>
        <v>500</v>
      </c>
      <c r="F174" s="56">
        <f t="shared" si="16"/>
        <v>500</v>
      </c>
    </row>
    <row r="175" spans="1:6" ht="15.75">
      <c r="A175" s="2" t="s">
        <v>7</v>
      </c>
      <c r="B175" s="78" t="s">
        <v>591</v>
      </c>
      <c r="C175" s="71">
        <v>200</v>
      </c>
      <c r="D175" s="104" t="s">
        <v>19</v>
      </c>
      <c r="E175" s="56">
        <v>500</v>
      </c>
      <c r="F175" s="56">
        <v>500</v>
      </c>
    </row>
    <row r="176" spans="1:6" ht="16.5" customHeight="1" hidden="1">
      <c r="A176" s="2" t="s">
        <v>592</v>
      </c>
      <c r="B176" s="107" t="s">
        <v>684</v>
      </c>
      <c r="C176" s="71"/>
      <c r="D176" s="104"/>
      <c r="E176" s="163"/>
      <c r="F176" s="163"/>
    </row>
    <row r="177" spans="1:6" ht="15.75" hidden="1">
      <c r="A177" s="58" t="s">
        <v>723</v>
      </c>
      <c r="B177" s="78" t="s">
        <v>593</v>
      </c>
      <c r="C177" s="107"/>
      <c r="D177" s="101"/>
      <c r="E177" s="163">
        <f>E178+E180</f>
        <v>0</v>
      </c>
      <c r="F177" s="163">
        <f>F178+F180</f>
        <v>0</v>
      </c>
    </row>
    <row r="178" spans="1:6" ht="31.5" hidden="1">
      <c r="A178" s="133" t="s">
        <v>850</v>
      </c>
      <c r="B178" s="78" t="s">
        <v>593</v>
      </c>
      <c r="C178" s="107">
        <v>200</v>
      </c>
      <c r="D178" s="101"/>
      <c r="E178" s="163">
        <f>E179</f>
        <v>0</v>
      </c>
      <c r="F178" s="163">
        <f>F179</f>
        <v>0</v>
      </c>
    </row>
    <row r="179" spans="1:6" ht="15.75" hidden="1">
      <c r="A179" s="2" t="s">
        <v>7</v>
      </c>
      <c r="B179" s="78" t="s">
        <v>593</v>
      </c>
      <c r="C179" s="71">
        <v>200</v>
      </c>
      <c r="D179" s="104" t="s">
        <v>19</v>
      </c>
      <c r="E179" s="163">
        <v>0</v>
      </c>
      <c r="F179" s="163">
        <v>0</v>
      </c>
    </row>
    <row r="180" spans="1:6" ht="15.75" hidden="1">
      <c r="A180" s="230" t="s">
        <v>858</v>
      </c>
      <c r="B180" s="78" t="s">
        <v>593</v>
      </c>
      <c r="C180" s="107">
        <v>800</v>
      </c>
      <c r="D180" s="101"/>
      <c r="E180" s="163">
        <f>E181</f>
        <v>0</v>
      </c>
      <c r="F180" s="163">
        <f>F181</f>
        <v>0</v>
      </c>
    </row>
    <row r="181" spans="1:6" ht="15.75" hidden="1">
      <c r="A181" s="2" t="s">
        <v>7</v>
      </c>
      <c r="B181" s="78" t="s">
        <v>593</v>
      </c>
      <c r="C181" s="71">
        <v>800</v>
      </c>
      <c r="D181" s="104" t="s">
        <v>19</v>
      </c>
      <c r="E181" s="163">
        <v>0</v>
      </c>
      <c r="F181" s="163">
        <v>0</v>
      </c>
    </row>
    <row r="182" spans="1:6" ht="31.5">
      <c r="A182" s="2" t="s">
        <v>589</v>
      </c>
      <c r="B182" s="107" t="s">
        <v>594</v>
      </c>
      <c r="C182" s="71"/>
      <c r="D182" s="104"/>
      <c r="E182" s="56">
        <f>E183+E186</f>
        <v>10445.1</v>
      </c>
      <c r="F182" s="56">
        <f>F183</f>
        <v>0</v>
      </c>
    </row>
    <row r="183" spans="1:6" ht="31.5">
      <c r="A183" s="58" t="s">
        <v>865</v>
      </c>
      <c r="B183" s="78" t="s">
        <v>864</v>
      </c>
      <c r="C183" s="161"/>
      <c r="D183" s="103"/>
      <c r="E183" s="56">
        <f>E184</f>
        <v>2611.3</v>
      </c>
      <c r="F183" s="56">
        <f>F184</f>
        <v>0</v>
      </c>
    </row>
    <row r="184" spans="1:6" ht="31.5">
      <c r="A184" s="133" t="s">
        <v>850</v>
      </c>
      <c r="B184" s="78" t="s">
        <v>864</v>
      </c>
      <c r="C184" s="78">
        <v>200</v>
      </c>
      <c r="D184" s="103"/>
      <c r="E184" s="56">
        <f>E185</f>
        <v>2611.3</v>
      </c>
      <c r="F184" s="56">
        <f>F185</f>
        <v>0</v>
      </c>
    </row>
    <row r="185" spans="1:6" ht="15.75">
      <c r="A185" s="11" t="s">
        <v>7</v>
      </c>
      <c r="B185" s="78" t="s">
        <v>864</v>
      </c>
      <c r="C185" s="78">
        <v>200</v>
      </c>
      <c r="D185" s="115" t="s">
        <v>19</v>
      </c>
      <c r="E185" s="56">
        <v>2611.3</v>
      </c>
      <c r="F185" s="56">
        <v>0</v>
      </c>
    </row>
    <row r="186" spans="1:6" ht="31.5">
      <c r="A186" s="133" t="s">
        <v>708</v>
      </c>
      <c r="B186" s="78" t="s">
        <v>709</v>
      </c>
      <c r="C186" s="78"/>
      <c r="D186" s="115"/>
      <c r="E186" s="56">
        <f>E187</f>
        <v>7833.8</v>
      </c>
      <c r="F186" s="56">
        <f>F187</f>
        <v>0</v>
      </c>
    </row>
    <row r="187" spans="1:6" ht="31.5">
      <c r="A187" s="133" t="s">
        <v>850</v>
      </c>
      <c r="B187" s="78" t="s">
        <v>709</v>
      </c>
      <c r="C187" s="78">
        <v>200</v>
      </c>
      <c r="D187" s="115"/>
      <c r="E187" s="56">
        <f>E188</f>
        <v>7833.8</v>
      </c>
      <c r="F187" s="56">
        <f>F188</f>
        <v>0</v>
      </c>
    </row>
    <row r="188" spans="1:6" ht="15.75">
      <c r="A188" s="11" t="s">
        <v>7</v>
      </c>
      <c r="B188" s="78" t="s">
        <v>709</v>
      </c>
      <c r="C188" s="78">
        <v>200</v>
      </c>
      <c r="D188" s="115" t="s">
        <v>19</v>
      </c>
      <c r="E188" s="56">
        <v>7833.8</v>
      </c>
      <c r="F188" s="56">
        <v>0</v>
      </c>
    </row>
    <row r="189" spans="1:6" ht="48" customHeight="1">
      <c r="A189" s="86" t="s">
        <v>275</v>
      </c>
      <c r="B189" s="98" t="s">
        <v>596</v>
      </c>
      <c r="C189" s="98"/>
      <c r="D189" s="99"/>
      <c r="E189" s="229">
        <f>E191+E197+E201</f>
        <v>232.9</v>
      </c>
      <c r="F189" s="229">
        <f>F191+F197+F201</f>
        <v>242.7</v>
      </c>
    </row>
    <row r="190" spans="1:6" ht="34.5" customHeight="1">
      <c r="A190" s="2" t="s">
        <v>597</v>
      </c>
      <c r="B190" s="100" t="s">
        <v>598</v>
      </c>
      <c r="C190" s="98"/>
      <c r="D190" s="99"/>
      <c r="E190" s="56">
        <f>E191</f>
        <v>38</v>
      </c>
      <c r="F190" s="56">
        <f>F191</f>
        <v>42.6</v>
      </c>
    </row>
    <row r="191" spans="1:6" ht="15.75">
      <c r="A191" s="52" t="s">
        <v>277</v>
      </c>
      <c r="B191" s="100" t="s">
        <v>599</v>
      </c>
      <c r="C191" s="100"/>
      <c r="D191" s="101"/>
      <c r="E191" s="56">
        <f>E192+E194</f>
        <v>38</v>
      </c>
      <c r="F191" s="56">
        <f>F192+F194</f>
        <v>42.6</v>
      </c>
    </row>
    <row r="192" spans="1:6" ht="49.5" customHeight="1">
      <c r="A192" s="230" t="s">
        <v>851</v>
      </c>
      <c r="B192" s="100" t="s">
        <v>599</v>
      </c>
      <c r="C192" s="100">
        <v>100</v>
      </c>
      <c r="D192" s="101"/>
      <c r="E192" s="56">
        <f>E193</f>
        <v>5</v>
      </c>
      <c r="F192" s="56">
        <f>F193</f>
        <v>5</v>
      </c>
    </row>
    <row r="193" spans="1:6" ht="15.75">
      <c r="A193" s="2" t="s">
        <v>7</v>
      </c>
      <c r="B193" s="100" t="s">
        <v>599</v>
      </c>
      <c r="C193" s="100">
        <v>100</v>
      </c>
      <c r="D193" s="104" t="s">
        <v>19</v>
      </c>
      <c r="E193" s="56">
        <v>5</v>
      </c>
      <c r="F193" s="56">
        <v>5</v>
      </c>
    </row>
    <row r="194" spans="1:6" ht="31.5">
      <c r="A194" s="133" t="s">
        <v>850</v>
      </c>
      <c r="B194" s="100" t="s">
        <v>599</v>
      </c>
      <c r="C194" s="100">
        <v>200</v>
      </c>
      <c r="D194" s="101"/>
      <c r="E194" s="56">
        <f>E195</f>
        <v>33</v>
      </c>
      <c r="F194" s="56">
        <f>F195</f>
        <v>37.6</v>
      </c>
    </row>
    <row r="195" spans="1:6" ht="15.75">
      <c r="A195" s="2" t="s">
        <v>7</v>
      </c>
      <c r="B195" s="100" t="s">
        <v>599</v>
      </c>
      <c r="C195" s="100">
        <v>200</v>
      </c>
      <c r="D195" s="104" t="s">
        <v>19</v>
      </c>
      <c r="E195" s="56">
        <v>33</v>
      </c>
      <c r="F195" s="56">
        <v>37.6</v>
      </c>
    </row>
    <row r="196" spans="1:6" ht="31.5">
      <c r="A196" s="2" t="s">
        <v>600</v>
      </c>
      <c r="B196" s="100" t="s">
        <v>601</v>
      </c>
      <c r="C196" s="71"/>
      <c r="D196" s="104"/>
      <c r="E196" s="56">
        <f aca="true" t="shared" si="17" ref="E196:F198">E197</f>
        <v>99</v>
      </c>
      <c r="F196" s="56">
        <f t="shared" si="17"/>
        <v>100</v>
      </c>
    </row>
    <row r="197" spans="1:6" ht="15.75">
      <c r="A197" s="52" t="s">
        <v>279</v>
      </c>
      <c r="B197" s="100" t="s">
        <v>602</v>
      </c>
      <c r="C197" s="100"/>
      <c r="D197" s="101"/>
      <c r="E197" s="56">
        <f t="shared" si="17"/>
        <v>99</v>
      </c>
      <c r="F197" s="56">
        <f t="shared" si="17"/>
        <v>100</v>
      </c>
    </row>
    <row r="198" spans="1:6" ht="31.5">
      <c r="A198" s="133" t="s">
        <v>850</v>
      </c>
      <c r="B198" s="100" t="s">
        <v>602</v>
      </c>
      <c r="C198" s="107">
        <v>200</v>
      </c>
      <c r="D198" s="101"/>
      <c r="E198" s="56">
        <f t="shared" si="17"/>
        <v>99</v>
      </c>
      <c r="F198" s="56">
        <f t="shared" si="17"/>
        <v>100</v>
      </c>
    </row>
    <row r="199" spans="1:6" ht="15.75">
      <c r="A199" s="2" t="s">
        <v>7</v>
      </c>
      <c r="B199" s="100" t="s">
        <v>602</v>
      </c>
      <c r="C199" s="71">
        <v>200</v>
      </c>
      <c r="D199" s="104" t="s">
        <v>19</v>
      </c>
      <c r="E199" s="56">
        <v>99</v>
      </c>
      <c r="F199" s="56">
        <v>100</v>
      </c>
    </row>
    <row r="200" spans="1:6" ht="15.75">
      <c r="A200" s="2" t="s">
        <v>592</v>
      </c>
      <c r="B200" s="100" t="s">
        <v>603</v>
      </c>
      <c r="C200" s="71"/>
      <c r="D200" s="104"/>
      <c r="E200" s="56">
        <f aca="true" t="shared" si="18" ref="E200:F202">E201</f>
        <v>95.9</v>
      </c>
      <c r="F200" s="56">
        <f t="shared" si="18"/>
        <v>100.1</v>
      </c>
    </row>
    <row r="201" spans="1:6" ht="15.75">
      <c r="A201" s="45" t="s">
        <v>189</v>
      </c>
      <c r="B201" s="100" t="s">
        <v>604</v>
      </c>
      <c r="C201" s="100"/>
      <c r="D201" s="101"/>
      <c r="E201" s="56">
        <f t="shared" si="18"/>
        <v>95.9</v>
      </c>
      <c r="F201" s="56">
        <f t="shared" si="18"/>
        <v>100.1</v>
      </c>
    </row>
    <row r="202" spans="1:6" ht="31.5">
      <c r="A202" s="133" t="s">
        <v>850</v>
      </c>
      <c r="B202" s="100" t="s">
        <v>604</v>
      </c>
      <c r="C202" s="100">
        <v>200</v>
      </c>
      <c r="D202" s="101"/>
      <c r="E202" s="56">
        <f t="shared" si="18"/>
        <v>95.9</v>
      </c>
      <c r="F202" s="56">
        <f t="shared" si="18"/>
        <v>100.1</v>
      </c>
    </row>
    <row r="203" spans="1:6" ht="15.75">
      <c r="A203" s="2" t="s">
        <v>7</v>
      </c>
      <c r="B203" s="100" t="s">
        <v>604</v>
      </c>
      <c r="C203" s="100">
        <v>200</v>
      </c>
      <c r="D203" s="104" t="s">
        <v>19</v>
      </c>
      <c r="E203" s="56">
        <v>95.9</v>
      </c>
      <c r="F203" s="56">
        <v>100.1</v>
      </c>
    </row>
    <row r="204" spans="1:6" ht="47.25">
      <c r="A204" s="86" t="s">
        <v>282</v>
      </c>
      <c r="B204" s="98" t="s">
        <v>607</v>
      </c>
      <c r="C204" s="98"/>
      <c r="D204" s="99"/>
      <c r="E204" s="229">
        <f>E206+E212+E216</f>
        <v>355.9</v>
      </c>
      <c r="F204" s="229">
        <f>F206+F212+F216</f>
        <v>382.4</v>
      </c>
    </row>
    <row r="205" spans="1:6" ht="15.75">
      <c r="A205" s="2" t="s">
        <v>606</v>
      </c>
      <c r="B205" s="100" t="s">
        <v>608</v>
      </c>
      <c r="C205" s="98"/>
      <c r="D205" s="99"/>
      <c r="E205" s="229"/>
      <c r="F205" s="229"/>
    </row>
    <row r="206" spans="1:6" ht="15.75">
      <c r="A206" s="45" t="s">
        <v>284</v>
      </c>
      <c r="B206" s="100" t="s">
        <v>609</v>
      </c>
      <c r="C206" s="100"/>
      <c r="D206" s="101"/>
      <c r="E206" s="56">
        <f>E207+E209</f>
        <v>148.2</v>
      </c>
      <c r="F206" s="56">
        <f>F207+F209</f>
        <v>169</v>
      </c>
    </row>
    <row r="207" spans="1:6" ht="49.5" customHeight="1">
      <c r="A207" s="230" t="s">
        <v>851</v>
      </c>
      <c r="B207" s="100" t="s">
        <v>609</v>
      </c>
      <c r="C207" s="100">
        <v>100</v>
      </c>
      <c r="D207" s="101"/>
      <c r="E207" s="56">
        <f>E208</f>
        <v>12</v>
      </c>
      <c r="F207" s="56">
        <f>F208</f>
        <v>14</v>
      </c>
    </row>
    <row r="208" spans="1:6" ht="15.75">
      <c r="A208" s="2" t="s">
        <v>7</v>
      </c>
      <c r="B208" s="100" t="s">
        <v>609</v>
      </c>
      <c r="C208" s="100">
        <v>100</v>
      </c>
      <c r="D208" s="101" t="s">
        <v>19</v>
      </c>
      <c r="E208" s="56">
        <v>12</v>
      </c>
      <c r="F208" s="56">
        <v>14</v>
      </c>
    </row>
    <row r="209" spans="1:6" ht="31.5">
      <c r="A209" s="133" t="s">
        <v>850</v>
      </c>
      <c r="B209" s="100" t="s">
        <v>609</v>
      </c>
      <c r="C209" s="100">
        <v>200</v>
      </c>
      <c r="D209" s="101"/>
      <c r="E209" s="56">
        <f>E210</f>
        <v>136.2</v>
      </c>
      <c r="F209" s="56">
        <f>F210</f>
        <v>155</v>
      </c>
    </row>
    <row r="210" spans="1:6" ht="15.75">
      <c r="A210" s="2" t="s">
        <v>7</v>
      </c>
      <c r="B210" s="100" t="s">
        <v>609</v>
      </c>
      <c r="C210" s="100">
        <v>200</v>
      </c>
      <c r="D210" s="101" t="s">
        <v>19</v>
      </c>
      <c r="E210" s="56">
        <v>136.2</v>
      </c>
      <c r="F210" s="56">
        <v>155</v>
      </c>
    </row>
    <row r="211" spans="1:6" ht="31.5">
      <c r="A211" s="2" t="s">
        <v>605</v>
      </c>
      <c r="B211" s="100" t="s">
        <v>610</v>
      </c>
      <c r="C211" s="100"/>
      <c r="D211" s="101"/>
      <c r="E211" s="56">
        <f aca="true" t="shared" si="19" ref="E211:F213">E212</f>
        <v>81.8</v>
      </c>
      <c r="F211" s="56">
        <f t="shared" si="19"/>
        <v>97</v>
      </c>
    </row>
    <row r="212" spans="1:6" ht="15.75">
      <c r="A212" s="45" t="s">
        <v>286</v>
      </c>
      <c r="B212" s="100" t="s">
        <v>611</v>
      </c>
      <c r="C212" s="100"/>
      <c r="D212" s="101"/>
      <c r="E212" s="56">
        <f t="shared" si="19"/>
        <v>81.8</v>
      </c>
      <c r="F212" s="56">
        <f t="shared" si="19"/>
        <v>97</v>
      </c>
    </row>
    <row r="213" spans="1:6" ht="31.5">
      <c r="A213" s="133" t="s">
        <v>850</v>
      </c>
      <c r="B213" s="100" t="s">
        <v>611</v>
      </c>
      <c r="C213" s="100">
        <v>200</v>
      </c>
      <c r="D213" s="101"/>
      <c r="E213" s="56">
        <f t="shared" si="19"/>
        <v>81.8</v>
      </c>
      <c r="F213" s="56">
        <f t="shared" si="19"/>
        <v>97</v>
      </c>
    </row>
    <row r="214" spans="1:6" ht="15.75">
      <c r="A214" s="45" t="s">
        <v>7</v>
      </c>
      <c r="B214" s="100" t="s">
        <v>611</v>
      </c>
      <c r="C214" s="100">
        <v>200</v>
      </c>
      <c r="D214" s="101" t="s">
        <v>19</v>
      </c>
      <c r="E214" s="56">
        <v>81.8</v>
      </c>
      <c r="F214" s="56">
        <v>97</v>
      </c>
    </row>
    <row r="215" spans="1:6" ht="15.75">
      <c r="A215" s="2" t="s">
        <v>592</v>
      </c>
      <c r="B215" s="100" t="s">
        <v>612</v>
      </c>
      <c r="C215" s="100"/>
      <c r="D215" s="101"/>
      <c r="E215" s="56">
        <f aca="true" t="shared" si="20" ref="E215:F217">E216</f>
        <v>125.9</v>
      </c>
      <c r="F215" s="56">
        <f t="shared" si="20"/>
        <v>116.4</v>
      </c>
    </row>
    <row r="216" spans="1:6" ht="15.75">
      <c r="A216" s="52" t="s">
        <v>723</v>
      </c>
      <c r="B216" s="100" t="s">
        <v>613</v>
      </c>
      <c r="C216" s="100"/>
      <c r="D216" s="101"/>
      <c r="E216" s="56">
        <f t="shared" si="20"/>
        <v>125.9</v>
      </c>
      <c r="F216" s="56">
        <f t="shared" si="20"/>
        <v>116.4</v>
      </c>
    </row>
    <row r="217" spans="1:6" ht="31.5">
      <c r="A217" s="133" t="s">
        <v>850</v>
      </c>
      <c r="B217" s="100" t="s">
        <v>613</v>
      </c>
      <c r="C217" s="100">
        <v>200</v>
      </c>
      <c r="D217" s="101"/>
      <c r="E217" s="56">
        <f t="shared" si="20"/>
        <v>125.9</v>
      </c>
      <c r="F217" s="56">
        <f t="shared" si="20"/>
        <v>116.4</v>
      </c>
    </row>
    <row r="218" spans="1:6" ht="15.75">
      <c r="A218" s="2" t="s">
        <v>7</v>
      </c>
      <c r="B218" s="100" t="s">
        <v>613</v>
      </c>
      <c r="C218" s="100">
        <v>200</v>
      </c>
      <c r="D218" s="101" t="s">
        <v>19</v>
      </c>
      <c r="E218" s="56">
        <v>125.9</v>
      </c>
      <c r="F218" s="56">
        <v>116.4</v>
      </c>
    </row>
    <row r="219" spans="1:6" ht="47.25">
      <c r="A219" s="86" t="s">
        <v>742</v>
      </c>
      <c r="B219" s="98" t="s">
        <v>743</v>
      </c>
      <c r="C219" s="100"/>
      <c r="D219" s="101"/>
      <c r="E219" s="229">
        <f>E220+E224+E228</f>
        <v>3035</v>
      </c>
      <c r="F219" s="229">
        <f>F220+F224+F228</f>
        <v>3170</v>
      </c>
    </row>
    <row r="220" spans="1:6" ht="31.5">
      <c r="A220" s="2" t="s">
        <v>762</v>
      </c>
      <c r="B220" s="100" t="s">
        <v>767</v>
      </c>
      <c r="C220" s="100"/>
      <c r="D220" s="101"/>
      <c r="E220" s="56">
        <f aca="true" t="shared" si="21" ref="E220:F222">E221</f>
        <v>2800</v>
      </c>
      <c r="F220" s="56">
        <f t="shared" si="21"/>
        <v>2900</v>
      </c>
    </row>
    <row r="221" spans="1:6" ht="15.75">
      <c r="A221" s="2" t="s">
        <v>791</v>
      </c>
      <c r="B221" s="100" t="s">
        <v>764</v>
      </c>
      <c r="C221" s="100"/>
      <c r="D221" s="101"/>
      <c r="E221" s="56">
        <f t="shared" si="21"/>
        <v>2800</v>
      </c>
      <c r="F221" s="56">
        <f t="shared" si="21"/>
        <v>2900</v>
      </c>
    </row>
    <row r="222" spans="1:6" ht="31.5">
      <c r="A222" s="133" t="s">
        <v>850</v>
      </c>
      <c r="B222" s="100" t="s">
        <v>764</v>
      </c>
      <c r="C222" s="100">
        <v>200</v>
      </c>
      <c r="D222" s="101"/>
      <c r="E222" s="56">
        <f t="shared" si="21"/>
        <v>2800</v>
      </c>
      <c r="F222" s="56">
        <f t="shared" si="21"/>
        <v>2900</v>
      </c>
    </row>
    <row r="223" spans="1:6" ht="15.75">
      <c r="A223" s="2" t="s">
        <v>7</v>
      </c>
      <c r="B223" s="100" t="s">
        <v>764</v>
      </c>
      <c r="C223" s="100">
        <v>200</v>
      </c>
      <c r="D223" s="101" t="s">
        <v>19</v>
      </c>
      <c r="E223" s="56">
        <v>2800</v>
      </c>
      <c r="F223" s="56">
        <v>2900</v>
      </c>
    </row>
    <row r="224" spans="1:6" ht="15.75">
      <c r="A224" s="2" t="s">
        <v>765</v>
      </c>
      <c r="B224" s="100" t="s">
        <v>768</v>
      </c>
      <c r="C224" s="100"/>
      <c r="D224" s="101"/>
      <c r="E224" s="56">
        <f aca="true" t="shared" si="22" ref="E224:F226">E225</f>
        <v>100</v>
      </c>
      <c r="F224" s="56">
        <f t="shared" si="22"/>
        <v>120</v>
      </c>
    </row>
    <row r="225" spans="1:6" ht="15.75">
      <c r="A225" s="2" t="s">
        <v>766</v>
      </c>
      <c r="B225" s="100" t="s">
        <v>769</v>
      </c>
      <c r="C225" s="100"/>
      <c r="D225" s="101"/>
      <c r="E225" s="56">
        <f t="shared" si="22"/>
        <v>100</v>
      </c>
      <c r="F225" s="56">
        <f t="shared" si="22"/>
        <v>120</v>
      </c>
    </row>
    <row r="226" spans="1:6" ht="31.5">
      <c r="A226" s="133" t="s">
        <v>850</v>
      </c>
      <c r="B226" s="100" t="s">
        <v>769</v>
      </c>
      <c r="C226" s="100">
        <v>200</v>
      </c>
      <c r="D226" s="101"/>
      <c r="E226" s="56">
        <f t="shared" si="22"/>
        <v>100</v>
      </c>
      <c r="F226" s="56">
        <f t="shared" si="22"/>
        <v>120</v>
      </c>
    </row>
    <row r="227" spans="1:6" ht="15.75">
      <c r="A227" s="2" t="s">
        <v>7</v>
      </c>
      <c r="B227" s="100" t="s">
        <v>769</v>
      </c>
      <c r="C227" s="100">
        <v>200</v>
      </c>
      <c r="D227" s="101" t="s">
        <v>19</v>
      </c>
      <c r="E227" s="56">
        <v>100</v>
      </c>
      <c r="F227" s="56">
        <v>120</v>
      </c>
    </row>
    <row r="228" spans="1:6" ht="15.75">
      <c r="A228" s="2" t="s">
        <v>773</v>
      </c>
      <c r="B228" s="100" t="s">
        <v>770</v>
      </c>
      <c r="C228" s="100"/>
      <c r="D228" s="101"/>
      <c r="E228" s="56">
        <f aca="true" t="shared" si="23" ref="E228:F230">E229</f>
        <v>135</v>
      </c>
      <c r="F228" s="56">
        <f t="shared" si="23"/>
        <v>150</v>
      </c>
    </row>
    <row r="229" spans="1:6" ht="15.75">
      <c r="A229" s="2" t="s">
        <v>772</v>
      </c>
      <c r="B229" s="100" t="s">
        <v>771</v>
      </c>
      <c r="C229" s="100"/>
      <c r="D229" s="101"/>
      <c r="E229" s="56">
        <f t="shared" si="23"/>
        <v>135</v>
      </c>
      <c r="F229" s="56">
        <f t="shared" si="23"/>
        <v>150</v>
      </c>
    </row>
    <row r="230" spans="1:6" ht="31.5">
      <c r="A230" s="133" t="s">
        <v>850</v>
      </c>
      <c r="B230" s="100" t="s">
        <v>771</v>
      </c>
      <c r="C230" s="100">
        <v>200</v>
      </c>
      <c r="D230" s="101"/>
      <c r="E230" s="56">
        <f t="shared" si="23"/>
        <v>135</v>
      </c>
      <c r="F230" s="56">
        <f t="shared" si="23"/>
        <v>150</v>
      </c>
    </row>
    <row r="231" spans="1:6" ht="15.75">
      <c r="A231" s="2" t="s">
        <v>7</v>
      </c>
      <c r="B231" s="100" t="s">
        <v>771</v>
      </c>
      <c r="C231" s="100">
        <v>200</v>
      </c>
      <c r="D231" s="101" t="s">
        <v>19</v>
      </c>
      <c r="E231" s="56">
        <v>135</v>
      </c>
      <c r="F231" s="56">
        <v>150</v>
      </c>
    </row>
    <row r="232" spans="1:6" ht="63">
      <c r="A232" s="89" t="s">
        <v>416</v>
      </c>
      <c r="B232" s="96" t="s">
        <v>615</v>
      </c>
      <c r="C232" s="96"/>
      <c r="D232" s="97"/>
      <c r="E232" s="164">
        <f>E234+E240+E244+E248</f>
        <v>731</v>
      </c>
      <c r="F232" s="164">
        <f>F234+F240+F244+F248</f>
        <v>776</v>
      </c>
    </row>
    <row r="233" spans="1:6" ht="31.5">
      <c r="A233" s="2" t="s">
        <v>617</v>
      </c>
      <c r="B233" s="100" t="s">
        <v>614</v>
      </c>
      <c r="C233" s="96"/>
      <c r="D233" s="97"/>
      <c r="E233" s="56">
        <f>E234</f>
        <v>326</v>
      </c>
      <c r="F233" s="56">
        <f>F234</f>
        <v>356</v>
      </c>
    </row>
    <row r="234" spans="1:6" ht="16.5" customHeight="1">
      <c r="A234" s="67" t="s">
        <v>291</v>
      </c>
      <c r="B234" s="100" t="s">
        <v>616</v>
      </c>
      <c r="C234" s="100"/>
      <c r="D234" s="101"/>
      <c r="E234" s="56">
        <f>E235+E237</f>
        <v>326</v>
      </c>
      <c r="F234" s="56">
        <f>F235+F237</f>
        <v>356</v>
      </c>
    </row>
    <row r="235" spans="1:6" ht="31.5">
      <c r="A235" s="133" t="s">
        <v>850</v>
      </c>
      <c r="B235" s="100" t="s">
        <v>616</v>
      </c>
      <c r="C235" s="100">
        <v>200</v>
      </c>
      <c r="D235" s="101"/>
      <c r="E235" s="56">
        <f>E236</f>
        <v>226</v>
      </c>
      <c r="F235" s="56">
        <f>F236</f>
        <v>256</v>
      </c>
    </row>
    <row r="236" spans="1:6" ht="31.5">
      <c r="A236" s="69" t="s">
        <v>26</v>
      </c>
      <c r="B236" s="100" t="s">
        <v>616</v>
      </c>
      <c r="C236" s="100">
        <v>200</v>
      </c>
      <c r="D236" s="101" t="s">
        <v>12</v>
      </c>
      <c r="E236" s="56">
        <v>226</v>
      </c>
      <c r="F236" s="56">
        <v>256</v>
      </c>
    </row>
    <row r="237" spans="1:6" ht="31.5">
      <c r="A237" s="133" t="s">
        <v>850</v>
      </c>
      <c r="B237" s="100" t="s">
        <v>616</v>
      </c>
      <c r="C237" s="100">
        <v>200</v>
      </c>
      <c r="D237" s="101"/>
      <c r="E237" s="56">
        <f>E238</f>
        <v>100</v>
      </c>
      <c r="F237" s="56">
        <f>F238</f>
        <v>100</v>
      </c>
    </row>
    <row r="238" spans="1:6" ht="15.75">
      <c r="A238" s="46" t="s">
        <v>2</v>
      </c>
      <c r="B238" s="100" t="s">
        <v>616</v>
      </c>
      <c r="C238" s="100">
        <v>200</v>
      </c>
      <c r="D238" s="101" t="s">
        <v>30</v>
      </c>
      <c r="E238" s="56">
        <v>100</v>
      </c>
      <c r="F238" s="56">
        <v>100</v>
      </c>
    </row>
    <row r="239" spans="1:6" ht="15.75">
      <c r="A239" s="2" t="s">
        <v>619</v>
      </c>
      <c r="B239" s="100" t="s">
        <v>618</v>
      </c>
      <c r="C239" s="100"/>
      <c r="D239" s="101"/>
      <c r="E239" s="56">
        <f aca="true" t="shared" si="24" ref="E239:F241">E240</f>
        <v>200</v>
      </c>
      <c r="F239" s="56">
        <f t="shared" si="24"/>
        <v>200</v>
      </c>
    </row>
    <row r="240" spans="1:6" ht="15.75">
      <c r="A240" s="67" t="s">
        <v>293</v>
      </c>
      <c r="B240" s="100" t="s">
        <v>620</v>
      </c>
      <c r="C240" s="100"/>
      <c r="D240" s="101"/>
      <c r="E240" s="56">
        <f t="shared" si="24"/>
        <v>200</v>
      </c>
      <c r="F240" s="56">
        <f t="shared" si="24"/>
        <v>200</v>
      </c>
    </row>
    <row r="241" spans="1:6" ht="31.5">
      <c r="A241" s="133" t="s">
        <v>850</v>
      </c>
      <c r="B241" s="100" t="s">
        <v>620</v>
      </c>
      <c r="C241" s="100">
        <v>200</v>
      </c>
      <c r="D241" s="101"/>
      <c r="E241" s="56">
        <f t="shared" si="24"/>
        <v>200</v>
      </c>
      <c r="F241" s="56">
        <f t="shared" si="24"/>
        <v>200</v>
      </c>
    </row>
    <row r="242" spans="1:6" ht="31.5">
      <c r="A242" s="69" t="s">
        <v>26</v>
      </c>
      <c r="B242" s="100" t="s">
        <v>620</v>
      </c>
      <c r="C242" s="100">
        <v>200</v>
      </c>
      <c r="D242" s="101" t="s">
        <v>12</v>
      </c>
      <c r="E242" s="56">
        <v>200</v>
      </c>
      <c r="F242" s="56">
        <v>200</v>
      </c>
    </row>
    <row r="243" spans="1:6" ht="15.75" hidden="1">
      <c r="A243" s="2" t="s">
        <v>621</v>
      </c>
      <c r="B243" s="100" t="s">
        <v>623</v>
      </c>
      <c r="C243" s="100"/>
      <c r="D243" s="101"/>
      <c r="E243" s="56">
        <f aca="true" t="shared" si="25" ref="E243:F245">E244</f>
        <v>0</v>
      </c>
      <c r="F243" s="56">
        <f t="shared" si="25"/>
        <v>0</v>
      </c>
    </row>
    <row r="244" spans="1:6" ht="15.75" hidden="1">
      <c r="A244" s="67" t="s">
        <v>295</v>
      </c>
      <c r="B244" s="100" t="s">
        <v>625</v>
      </c>
      <c r="C244" s="100"/>
      <c r="D244" s="101"/>
      <c r="E244" s="56">
        <f t="shared" si="25"/>
        <v>0</v>
      </c>
      <c r="F244" s="56">
        <f t="shared" si="25"/>
        <v>0</v>
      </c>
    </row>
    <row r="245" spans="1:6" ht="31.5" hidden="1">
      <c r="A245" s="133" t="s">
        <v>699</v>
      </c>
      <c r="B245" s="100" t="s">
        <v>625</v>
      </c>
      <c r="C245" s="100">
        <v>240</v>
      </c>
      <c r="D245" s="101"/>
      <c r="E245" s="56">
        <f t="shared" si="25"/>
        <v>0</v>
      </c>
      <c r="F245" s="56">
        <f t="shared" si="25"/>
        <v>0</v>
      </c>
    </row>
    <row r="246" spans="1:6" ht="31.5" hidden="1">
      <c r="A246" s="69" t="s">
        <v>26</v>
      </c>
      <c r="B246" s="100" t="s">
        <v>625</v>
      </c>
      <c r="C246" s="100">
        <v>240</v>
      </c>
      <c r="D246" s="101" t="s">
        <v>12</v>
      </c>
      <c r="E246" s="56">
        <v>0</v>
      </c>
      <c r="F246" s="56">
        <v>0</v>
      </c>
    </row>
    <row r="247" spans="1:6" ht="15.75">
      <c r="A247" s="2" t="s">
        <v>622</v>
      </c>
      <c r="B247" s="100" t="s">
        <v>623</v>
      </c>
      <c r="C247" s="100"/>
      <c r="D247" s="101"/>
      <c r="E247" s="56">
        <f aca="true" t="shared" si="26" ref="E247:F249">E248</f>
        <v>205</v>
      </c>
      <c r="F247" s="56">
        <f t="shared" si="26"/>
        <v>220</v>
      </c>
    </row>
    <row r="248" spans="1:6" ht="15.75">
      <c r="A248" s="67" t="s">
        <v>297</v>
      </c>
      <c r="B248" s="100" t="s">
        <v>783</v>
      </c>
      <c r="C248" s="100"/>
      <c r="D248" s="101"/>
      <c r="E248" s="56">
        <f t="shared" si="26"/>
        <v>205</v>
      </c>
      <c r="F248" s="56">
        <f t="shared" si="26"/>
        <v>220</v>
      </c>
    </row>
    <row r="249" spans="1:6" ht="31.5">
      <c r="A249" s="133" t="s">
        <v>850</v>
      </c>
      <c r="B249" s="100" t="s">
        <v>783</v>
      </c>
      <c r="C249" s="100">
        <v>200</v>
      </c>
      <c r="D249" s="101"/>
      <c r="E249" s="56">
        <f t="shared" si="26"/>
        <v>205</v>
      </c>
      <c r="F249" s="56">
        <f t="shared" si="26"/>
        <v>220</v>
      </c>
    </row>
    <row r="250" spans="1:6" ht="31.5">
      <c r="A250" s="69" t="s">
        <v>26</v>
      </c>
      <c r="B250" s="100" t="s">
        <v>783</v>
      </c>
      <c r="C250" s="100">
        <v>200</v>
      </c>
      <c r="D250" s="101" t="s">
        <v>12</v>
      </c>
      <c r="E250" s="56">
        <v>205</v>
      </c>
      <c r="F250" s="56">
        <v>220</v>
      </c>
    </row>
    <row r="251" spans="1:6" ht="47.25">
      <c r="A251" s="40" t="s">
        <v>693</v>
      </c>
      <c r="B251" s="96" t="s">
        <v>630</v>
      </c>
      <c r="C251" s="100"/>
      <c r="D251" s="101"/>
      <c r="E251" s="164">
        <f>E253+E257+E261</f>
        <v>8535</v>
      </c>
      <c r="F251" s="164">
        <f>F253+F257+F261</f>
        <v>11500</v>
      </c>
    </row>
    <row r="252" spans="1:6" ht="15.75">
      <c r="A252" s="2" t="s">
        <v>627</v>
      </c>
      <c r="B252" s="100" t="s">
        <v>632</v>
      </c>
      <c r="C252" s="100"/>
      <c r="D252" s="101"/>
      <c r="E252" s="56">
        <f aca="true" t="shared" si="27" ref="E252:F254">E253</f>
        <v>500</v>
      </c>
      <c r="F252" s="56">
        <f t="shared" si="27"/>
        <v>600</v>
      </c>
    </row>
    <row r="253" spans="1:6" ht="15.75">
      <c r="A253" s="45" t="s">
        <v>300</v>
      </c>
      <c r="B253" s="100" t="s">
        <v>631</v>
      </c>
      <c r="C253" s="100"/>
      <c r="D253" s="101"/>
      <c r="E253" s="56">
        <f t="shared" si="27"/>
        <v>500</v>
      </c>
      <c r="F253" s="56">
        <f t="shared" si="27"/>
        <v>600</v>
      </c>
    </row>
    <row r="254" spans="1:6" ht="31.5">
      <c r="A254" s="133" t="s">
        <v>850</v>
      </c>
      <c r="B254" s="100" t="s">
        <v>631</v>
      </c>
      <c r="C254" s="100">
        <v>200</v>
      </c>
      <c r="D254" s="101"/>
      <c r="E254" s="56">
        <f t="shared" si="27"/>
        <v>500</v>
      </c>
      <c r="F254" s="56">
        <f t="shared" si="27"/>
        <v>600</v>
      </c>
    </row>
    <row r="255" spans="1:6" ht="15.75">
      <c r="A255" s="46" t="s">
        <v>6</v>
      </c>
      <c r="B255" s="100" t="s">
        <v>631</v>
      </c>
      <c r="C255" s="100">
        <v>200</v>
      </c>
      <c r="D255" s="101" t="s">
        <v>17</v>
      </c>
      <c r="E255" s="56">
        <v>500</v>
      </c>
      <c r="F255" s="56">
        <v>600</v>
      </c>
    </row>
    <row r="256" spans="1:6" ht="15.75">
      <c r="A256" s="2" t="s">
        <v>628</v>
      </c>
      <c r="B256" s="100" t="s">
        <v>633</v>
      </c>
      <c r="C256" s="100"/>
      <c r="D256" s="101"/>
      <c r="E256" s="56">
        <f aca="true" t="shared" si="28" ref="E256:F258">E257</f>
        <v>4855</v>
      </c>
      <c r="F256" s="56">
        <f t="shared" si="28"/>
        <v>5900</v>
      </c>
    </row>
    <row r="257" spans="1:6" ht="15.75">
      <c r="A257" s="45" t="s">
        <v>302</v>
      </c>
      <c r="B257" s="100" t="s">
        <v>635</v>
      </c>
      <c r="C257" s="100"/>
      <c r="D257" s="101"/>
      <c r="E257" s="56">
        <f t="shared" si="28"/>
        <v>4855</v>
      </c>
      <c r="F257" s="56">
        <f t="shared" si="28"/>
        <v>5900</v>
      </c>
    </row>
    <row r="258" spans="1:6" ht="31.5">
      <c r="A258" s="133" t="s">
        <v>850</v>
      </c>
      <c r="B258" s="100" t="s">
        <v>635</v>
      </c>
      <c r="C258" s="100">
        <v>200</v>
      </c>
      <c r="D258" s="101"/>
      <c r="E258" s="56">
        <f t="shared" si="28"/>
        <v>4855</v>
      </c>
      <c r="F258" s="56">
        <f t="shared" si="28"/>
        <v>5900</v>
      </c>
    </row>
    <row r="259" spans="1:6" ht="15.75">
      <c r="A259" s="2" t="s">
        <v>108</v>
      </c>
      <c r="B259" s="100" t="s">
        <v>635</v>
      </c>
      <c r="C259" s="100">
        <v>200</v>
      </c>
      <c r="D259" s="101" t="s">
        <v>109</v>
      </c>
      <c r="E259" s="56">
        <v>4855</v>
      </c>
      <c r="F259" s="56">
        <v>5900</v>
      </c>
    </row>
    <row r="260" spans="1:6" ht="15.75">
      <c r="A260" s="2" t="s">
        <v>629</v>
      </c>
      <c r="B260" s="100" t="s">
        <v>634</v>
      </c>
      <c r="C260" s="100"/>
      <c r="D260" s="101"/>
      <c r="E260" s="56">
        <f aca="true" t="shared" si="29" ref="E260:F262">E261</f>
        <v>3180</v>
      </c>
      <c r="F260" s="56">
        <f t="shared" si="29"/>
        <v>5000</v>
      </c>
    </row>
    <row r="261" spans="1:6" ht="15.75">
      <c r="A261" s="45" t="s">
        <v>304</v>
      </c>
      <c r="B261" s="100" t="s">
        <v>636</v>
      </c>
      <c r="C261" s="100" t="s">
        <v>306</v>
      </c>
      <c r="D261" s="101"/>
      <c r="E261" s="56">
        <f t="shared" si="29"/>
        <v>3180</v>
      </c>
      <c r="F261" s="56">
        <f t="shared" si="29"/>
        <v>5000</v>
      </c>
    </row>
    <row r="262" spans="1:6" ht="31.5">
      <c r="A262" s="133" t="s">
        <v>850</v>
      </c>
      <c r="B262" s="100" t="s">
        <v>636</v>
      </c>
      <c r="C262" s="100">
        <v>200</v>
      </c>
      <c r="D262" s="101"/>
      <c r="E262" s="56">
        <f t="shared" si="29"/>
        <v>3180</v>
      </c>
      <c r="F262" s="56">
        <f t="shared" si="29"/>
        <v>5000</v>
      </c>
    </row>
    <row r="263" spans="1:6" ht="15.75">
      <c r="A263" s="46" t="s">
        <v>6</v>
      </c>
      <c r="B263" s="100" t="s">
        <v>636</v>
      </c>
      <c r="C263" s="100">
        <v>200</v>
      </c>
      <c r="D263" s="101" t="s">
        <v>17</v>
      </c>
      <c r="E263" s="56">
        <v>3180</v>
      </c>
      <c r="F263" s="56">
        <v>5000</v>
      </c>
    </row>
    <row r="264" spans="1:6" ht="65.25" customHeight="1" hidden="1">
      <c r="A264" s="40" t="s">
        <v>307</v>
      </c>
      <c r="B264" s="96" t="s">
        <v>308</v>
      </c>
      <c r="C264" s="96"/>
      <c r="D264" s="97"/>
      <c r="E264" s="177">
        <f aca="true" t="shared" si="30" ref="E264:F266">E265</f>
        <v>0</v>
      </c>
      <c r="F264" s="177">
        <f t="shared" si="30"/>
        <v>0</v>
      </c>
    </row>
    <row r="265" spans="1:6" ht="31.5" hidden="1">
      <c r="A265" s="52" t="s">
        <v>309</v>
      </c>
      <c r="B265" s="100" t="s">
        <v>310</v>
      </c>
      <c r="C265" s="100"/>
      <c r="D265" s="101"/>
      <c r="E265" s="163">
        <f t="shared" si="30"/>
        <v>0</v>
      </c>
      <c r="F265" s="163">
        <f t="shared" si="30"/>
        <v>0</v>
      </c>
    </row>
    <row r="266" spans="1:6" ht="15.75" hidden="1">
      <c r="A266" s="2" t="s">
        <v>211</v>
      </c>
      <c r="B266" s="100" t="s">
        <v>310</v>
      </c>
      <c r="C266" s="100">
        <v>852</v>
      </c>
      <c r="D266" s="101"/>
      <c r="E266" s="163">
        <f t="shared" si="30"/>
        <v>0</v>
      </c>
      <c r="F266" s="163">
        <f t="shared" si="30"/>
        <v>0</v>
      </c>
    </row>
    <row r="267" spans="1:6" ht="15.75" hidden="1">
      <c r="A267" s="2" t="s">
        <v>3</v>
      </c>
      <c r="B267" s="100" t="s">
        <v>310</v>
      </c>
      <c r="C267" s="100">
        <v>852</v>
      </c>
      <c r="D267" s="101" t="s">
        <v>14</v>
      </c>
      <c r="E267" s="163">
        <v>0</v>
      </c>
      <c r="F267" s="163">
        <v>0</v>
      </c>
    </row>
    <row r="268" spans="1:6" ht="47.25">
      <c r="A268" s="90" t="s">
        <v>670</v>
      </c>
      <c r="B268" s="96" t="s">
        <v>671</v>
      </c>
      <c r="C268" s="96"/>
      <c r="D268" s="97"/>
      <c r="E268" s="164">
        <f aca="true" t="shared" si="31" ref="E268:F271">E269</f>
        <v>80</v>
      </c>
      <c r="F268" s="164">
        <f t="shared" si="31"/>
        <v>80</v>
      </c>
    </row>
    <row r="269" spans="1:6" ht="15.75">
      <c r="A269" s="2" t="s">
        <v>673</v>
      </c>
      <c r="B269" s="100" t="s">
        <v>674</v>
      </c>
      <c r="C269" s="100"/>
      <c r="D269" s="101"/>
      <c r="E269" s="56">
        <f t="shared" si="31"/>
        <v>80</v>
      </c>
      <c r="F269" s="56">
        <f t="shared" si="31"/>
        <v>80</v>
      </c>
    </row>
    <row r="270" spans="1:6" ht="15.75">
      <c r="A270" s="46" t="s">
        <v>672</v>
      </c>
      <c r="B270" s="100" t="s">
        <v>675</v>
      </c>
      <c r="C270" s="100"/>
      <c r="D270" s="101"/>
      <c r="E270" s="56">
        <f t="shared" si="31"/>
        <v>80</v>
      </c>
      <c r="F270" s="56">
        <f t="shared" si="31"/>
        <v>80</v>
      </c>
    </row>
    <row r="271" spans="1:6" ht="31.5">
      <c r="A271" s="133" t="s">
        <v>850</v>
      </c>
      <c r="B271" s="100" t="s">
        <v>675</v>
      </c>
      <c r="C271" s="100">
        <v>200</v>
      </c>
      <c r="D271" s="101"/>
      <c r="E271" s="56">
        <f t="shared" si="31"/>
        <v>80</v>
      </c>
      <c r="F271" s="56">
        <f t="shared" si="31"/>
        <v>80</v>
      </c>
    </row>
    <row r="272" spans="1:6" ht="15.75">
      <c r="A272" s="2" t="s">
        <v>108</v>
      </c>
      <c r="B272" s="100" t="s">
        <v>675</v>
      </c>
      <c r="C272" s="100">
        <v>200</v>
      </c>
      <c r="D272" s="101" t="s">
        <v>109</v>
      </c>
      <c r="E272" s="56">
        <f>80</f>
        <v>80</v>
      </c>
      <c r="F272" s="56">
        <v>80</v>
      </c>
    </row>
    <row r="273" spans="1:6" ht="15.75">
      <c r="A273" s="90" t="s">
        <v>23</v>
      </c>
      <c r="B273" s="116" t="s">
        <v>637</v>
      </c>
      <c r="C273" s="108"/>
      <c r="D273" s="109"/>
      <c r="E273" s="91">
        <f>E274+E282+E287+E304</f>
        <v>20411.899999999998</v>
      </c>
      <c r="F273" s="91">
        <f>F274+F282+F287+F304</f>
        <v>21003.5</v>
      </c>
    </row>
    <row r="274" spans="1:6" ht="31.5">
      <c r="A274" s="92" t="s">
        <v>148</v>
      </c>
      <c r="B274" s="76" t="s">
        <v>638</v>
      </c>
      <c r="C274" s="110"/>
      <c r="D274" s="111"/>
      <c r="E274" s="231">
        <f>E276+E279</f>
        <v>2233.1</v>
      </c>
      <c r="F274" s="231">
        <f>F276+F279</f>
        <v>2367.1</v>
      </c>
    </row>
    <row r="275" spans="1:6" ht="15.75">
      <c r="A275" s="46" t="s">
        <v>164</v>
      </c>
      <c r="B275" s="78" t="s">
        <v>639</v>
      </c>
      <c r="C275" s="110"/>
      <c r="D275" s="111"/>
      <c r="E275" s="93">
        <f aca="true" t="shared" si="32" ref="E275:F277">E276</f>
        <v>2233.1</v>
      </c>
      <c r="F275" s="93">
        <f t="shared" si="32"/>
        <v>2367.1</v>
      </c>
    </row>
    <row r="276" spans="1:6" ht="47.25">
      <c r="A276" s="46" t="s">
        <v>151</v>
      </c>
      <c r="B276" s="78" t="s">
        <v>640</v>
      </c>
      <c r="C276" s="71"/>
      <c r="D276" s="104"/>
      <c r="E276" s="93">
        <f t="shared" si="32"/>
        <v>2233.1</v>
      </c>
      <c r="F276" s="93">
        <f t="shared" si="32"/>
        <v>2367.1</v>
      </c>
    </row>
    <row r="277" spans="1:6" ht="51" customHeight="1">
      <c r="A277" s="230" t="s">
        <v>851</v>
      </c>
      <c r="B277" s="78" t="s">
        <v>640</v>
      </c>
      <c r="C277" s="71">
        <v>100</v>
      </c>
      <c r="D277" s="104"/>
      <c r="E277" s="93">
        <f t="shared" si="32"/>
        <v>2233.1</v>
      </c>
      <c r="F277" s="93">
        <f t="shared" si="32"/>
        <v>2367.1</v>
      </c>
    </row>
    <row r="278" spans="1:6" ht="47.25">
      <c r="A278" s="46" t="s">
        <v>1</v>
      </c>
      <c r="B278" s="78" t="s">
        <v>640</v>
      </c>
      <c r="C278" s="71">
        <v>100</v>
      </c>
      <c r="D278" s="104" t="s">
        <v>9</v>
      </c>
      <c r="E278" s="56">
        <v>2233.1</v>
      </c>
      <c r="F278" s="56">
        <v>2367.1</v>
      </c>
    </row>
    <row r="279" spans="1:6" ht="47.25" hidden="1">
      <c r="A279" s="46" t="s">
        <v>153</v>
      </c>
      <c r="B279" s="78" t="s">
        <v>641</v>
      </c>
      <c r="C279" s="71"/>
      <c r="D279" s="104"/>
      <c r="E279" s="180">
        <f>E280</f>
        <v>0</v>
      </c>
      <c r="F279" s="180">
        <f>F280</f>
        <v>0</v>
      </c>
    </row>
    <row r="280" spans="1:6" ht="50.25" customHeight="1" hidden="1">
      <c r="A280" s="230" t="s">
        <v>851</v>
      </c>
      <c r="B280" s="78" t="s">
        <v>641</v>
      </c>
      <c r="C280" s="71">
        <v>100</v>
      </c>
      <c r="D280" s="104"/>
      <c r="E280" s="180">
        <f>E281</f>
        <v>0</v>
      </c>
      <c r="F280" s="180">
        <f>F281</f>
        <v>0</v>
      </c>
    </row>
    <row r="281" spans="1:6" ht="47.25" hidden="1">
      <c r="A281" s="46" t="s">
        <v>1</v>
      </c>
      <c r="B281" s="78" t="s">
        <v>641</v>
      </c>
      <c r="C281" s="71">
        <v>100</v>
      </c>
      <c r="D281" s="104" t="s">
        <v>9</v>
      </c>
      <c r="E281" s="163">
        <v>0</v>
      </c>
      <c r="F281" s="163">
        <v>0</v>
      </c>
    </row>
    <row r="282" spans="1:6" ht="32.25" customHeight="1">
      <c r="A282" s="92" t="s">
        <v>311</v>
      </c>
      <c r="B282" s="76" t="s">
        <v>643</v>
      </c>
      <c r="C282" s="110"/>
      <c r="D282" s="111"/>
      <c r="E282" s="231">
        <f>E284</f>
        <v>1795</v>
      </c>
      <c r="F282" s="231">
        <f>F284</f>
        <v>1902.7</v>
      </c>
    </row>
    <row r="283" spans="1:6" ht="15.75">
      <c r="A283" s="46" t="s">
        <v>164</v>
      </c>
      <c r="B283" s="78" t="s">
        <v>642</v>
      </c>
      <c r="C283" s="110"/>
      <c r="D283" s="111"/>
      <c r="E283" s="93">
        <f aca="true" t="shared" si="33" ref="E283:F285">E284</f>
        <v>1795</v>
      </c>
      <c r="F283" s="93">
        <f t="shared" si="33"/>
        <v>1902.7</v>
      </c>
    </row>
    <row r="284" spans="1:6" ht="63">
      <c r="A284" s="46" t="s">
        <v>314</v>
      </c>
      <c r="B284" s="78" t="s">
        <v>644</v>
      </c>
      <c r="C284" s="71"/>
      <c r="D284" s="104"/>
      <c r="E284" s="93">
        <f t="shared" si="33"/>
        <v>1795</v>
      </c>
      <c r="F284" s="93">
        <f t="shared" si="33"/>
        <v>1902.7</v>
      </c>
    </row>
    <row r="285" spans="1:6" ht="48" customHeight="1">
      <c r="A285" s="230" t="s">
        <v>851</v>
      </c>
      <c r="B285" s="78" t="s">
        <v>644</v>
      </c>
      <c r="C285" s="71">
        <v>100</v>
      </c>
      <c r="D285" s="104"/>
      <c r="E285" s="93">
        <f t="shared" si="33"/>
        <v>1795</v>
      </c>
      <c r="F285" s="93">
        <f t="shared" si="33"/>
        <v>1902.7</v>
      </c>
    </row>
    <row r="286" spans="1:6" ht="47.25">
      <c r="A286" s="46" t="s">
        <v>313</v>
      </c>
      <c r="B286" s="78" t="s">
        <v>644</v>
      </c>
      <c r="C286" s="71">
        <v>100</v>
      </c>
      <c r="D286" s="104" t="s">
        <v>10</v>
      </c>
      <c r="E286" s="56">
        <v>1795</v>
      </c>
      <c r="F286" s="56">
        <v>1902.7</v>
      </c>
    </row>
    <row r="287" spans="1:6" ht="31.5">
      <c r="A287" s="92" t="s">
        <v>155</v>
      </c>
      <c r="B287" s="76" t="s">
        <v>669</v>
      </c>
      <c r="C287" s="110"/>
      <c r="D287" s="111"/>
      <c r="E287" s="231">
        <f>E288</f>
        <v>15337</v>
      </c>
      <c r="F287" s="231">
        <f>F288</f>
        <v>16135.2</v>
      </c>
    </row>
    <row r="288" spans="1:6" ht="15.75">
      <c r="A288" s="46" t="s">
        <v>164</v>
      </c>
      <c r="B288" s="78" t="s">
        <v>645</v>
      </c>
      <c r="C288" s="110"/>
      <c r="D288" s="111"/>
      <c r="E288" s="93">
        <f>E289+E292+E295</f>
        <v>15337</v>
      </c>
      <c r="F288" s="93">
        <f>F289+F292+F295</f>
        <v>16135.2</v>
      </c>
    </row>
    <row r="289" spans="1:6" ht="15.75">
      <c r="A289" s="46" t="s">
        <v>883</v>
      </c>
      <c r="B289" s="78" t="s">
        <v>884</v>
      </c>
      <c r="C289" s="76"/>
      <c r="D289" s="118"/>
      <c r="E289" s="93">
        <f>E290</f>
        <v>115</v>
      </c>
      <c r="F289" s="93">
        <f>F290</f>
        <v>115</v>
      </c>
    </row>
    <row r="290" spans="1:6" ht="15.75">
      <c r="A290" s="230" t="s">
        <v>849</v>
      </c>
      <c r="B290" s="78" t="s">
        <v>884</v>
      </c>
      <c r="C290" s="78">
        <v>300</v>
      </c>
      <c r="D290" s="115"/>
      <c r="E290" s="93">
        <f>E291</f>
        <v>115</v>
      </c>
      <c r="F290" s="93">
        <f>F291</f>
        <v>115</v>
      </c>
    </row>
    <row r="291" spans="1:6" ht="15.75">
      <c r="A291" s="135" t="s">
        <v>882</v>
      </c>
      <c r="B291" s="78" t="s">
        <v>884</v>
      </c>
      <c r="C291" s="78">
        <v>300</v>
      </c>
      <c r="D291" s="115" t="s">
        <v>885</v>
      </c>
      <c r="E291" s="93">
        <v>115</v>
      </c>
      <c r="F291" s="93">
        <v>115</v>
      </c>
    </row>
    <row r="292" spans="1:6" ht="47.25">
      <c r="A292" s="46" t="s">
        <v>316</v>
      </c>
      <c r="B292" s="78" t="s">
        <v>646</v>
      </c>
      <c r="C292" s="71"/>
      <c r="D292" s="104"/>
      <c r="E292" s="93">
        <f>E293</f>
        <v>11637.2</v>
      </c>
      <c r="F292" s="93">
        <f>F293</f>
        <v>12335.4</v>
      </c>
    </row>
    <row r="293" spans="1:6" ht="49.5" customHeight="1">
      <c r="A293" s="230" t="s">
        <v>851</v>
      </c>
      <c r="B293" s="78" t="s">
        <v>646</v>
      </c>
      <c r="C293" s="71">
        <v>100</v>
      </c>
      <c r="D293" s="104"/>
      <c r="E293" s="93">
        <f>E294</f>
        <v>11637.2</v>
      </c>
      <c r="F293" s="93">
        <f>F294</f>
        <v>12335.4</v>
      </c>
    </row>
    <row r="294" spans="1:6" ht="47.25">
      <c r="A294" s="46" t="s">
        <v>313</v>
      </c>
      <c r="B294" s="78" t="s">
        <v>646</v>
      </c>
      <c r="C294" s="71">
        <v>100</v>
      </c>
      <c r="D294" s="104" t="s">
        <v>10</v>
      </c>
      <c r="E294" s="156">
        <v>11637.2</v>
      </c>
      <c r="F294" s="156">
        <v>12335.4</v>
      </c>
    </row>
    <row r="295" spans="1:6" ht="47.25">
      <c r="A295" s="46" t="s">
        <v>157</v>
      </c>
      <c r="B295" s="78" t="s">
        <v>647</v>
      </c>
      <c r="C295" s="71"/>
      <c r="D295" s="104"/>
      <c r="E295" s="93">
        <f>E296+E298+E301</f>
        <v>3584.8</v>
      </c>
      <c r="F295" s="93">
        <f>F296+F298+F301</f>
        <v>3684.8</v>
      </c>
    </row>
    <row r="296" spans="1:6" ht="51.75" customHeight="1">
      <c r="A296" s="230" t="s">
        <v>851</v>
      </c>
      <c r="B296" s="78" t="s">
        <v>647</v>
      </c>
      <c r="C296" s="71">
        <v>100</v>
      </c>
      <c r="D296" s="104"/>
      <c r="E296" s="93">
        <f>E297</f>
        <v>119.8</v>
      </c>
      <c r="F296" s="93">
        <f>F297</f>
        <v>119.8</v>
      </c>
    </row>
    <row r="297" spans="1:6" ht="47.25">
      <c r="A297" s="46" t="s">
        <v>313</v>
      </c>
      <c r="B297" s="78" t="s">
        <v>647</v>
      </c>
      <c r="C297" s="71">
        <v>100</v>
      </c>
      <c r="D297" s="104" t="s">
        <v>10</v>
      </c>
      <c r="E297" s="56">
        <v>119.8</v>
      </c>
      <c r="F297" s="56">
        <v>119.8</v>
      </c>
    </row>
    <row r="298" spans="1:6" ht="31.5">
      <c r="A298" s="133" t="s">
        <v>850</v>
      </c>
      <c r="B298" s="78" t="s">
        <v>647</v>
      </c>
      <c r="C298" s="71">
        <v>200</v>
      </c>
      <c r="D298" s="104"/>
      <c r="E298" s="93">
        <f>E299+E300</f>
        <v>3400</v>
      </c>
      <c r="F298" s="93">
        <f>F299+F300</f>
        <v>3500</v>
      </c>
    </row>
    <row r="299" spans="1:6" ht="47.25">
      <c r="A299" s="46" t="s">
        <v>1</v>
      </c>
      <c r="B299" s="78" t="s">
        <v>647</v>
      </c>
      <c r="C299" s="71">
        <v>200</v>
      </c>
      <c r="D299" s="104" t="s">
        <v>9</v>
      </c>
      <c r="E299" s="56">
        <v>600</v>
      </c>
      <c r="F299" s="56">
        <v>600</v>
      </c>
    </row>
    <row r="300" spans="1:9" ht="47.25">
      <c r="A300" s="46" t="s">
        <v>313</v>
      </c>
      <c r="B300" s="78" t="s">
        <v>647</v>
      </c>
      <c r="C300" s="71">
        <v>200</v>
      </c>
      <c r="D300" s="104" t="s">
        <v>10</v>
      </c>
      <c r="E300" s="56">
        <v>2800</v>
      </c>
      <c r="F300" s="56">
        <v>2900</v>
      </c>
      <c r="H300" s="168"/>
      <c r="I300" s="168"/>
    </row>
    <row r="301" spans="1:6" ht="15.75">
      <c r="A301" s="230" t="s">
        <v>858</v>
      </c>
      <c r="B301" s="78" t="s">
        <v>647</v>
      </c>
      <c r="C301" s="71">
        <v>800</v>
      </c>
      <c r="D301" s="104"/>
      <c r="E301" s="93">
        <f>E302+E303</f>
        <v>65</v>
      </c>
      <c r="F301" s="93">
        <f>F302+F303</f>
        <v>65</v>
      </c>
    </row>
    <row r="302" spans="1:6" ht="47.25">
      <c r="A302" s="46" t="s">
        <v>1</v>
      </c>
      <c r="B302" s="78" t="s">
        <v>647</v>
      </c>
      <c r="C302" s="71">
        <v>800</v>
      </c>
      <c r="D302" s="104" t="s">
        <v>9</v>
      </c>
      <c r="E302" s="56">
        <v>10</v>
      </c>
      <c r="F302" s="56">
        <v>10</v>
      </c>
    </row>
    <row r="303" spans="1:6" ht="47.25">
      <c r="A303" s="46" t="s">
        <v>313</v>
      </c>
      <c r="B303" s="78" t="s">
        <v>647</v>
      </c>
      <c r="C303" s="71">
        <v>800</v>
      </c>
      <c r="D303" s="104" t="s">
        <v>10</v>
      </c>
      <c r="E303" s="56">
        <v>55</v>
      </c>
      <c r="F303" s="56">
        <v>55</v>
      </c>
    </row>
    <row r="304" spans="1:6" ht="31.5">
      <c r="A304" s="92" t="s">
        <v>318</v>
      </c>
      <c r="B304" s="76" t="s">
        <v>648</v>
      </c>
      <c r="C304" s="110"/>
      <c r="D304" s="111"/>
      <c r="E304" s="231">
        <f>E306+E311</f>
        <v>1046.8</v>
      </c>
      <c r="F304" s="231">
        <f>F306+F311</f>
        <v>598.5</v>
      </c>
    </row>
    <row r="305" spans="1:6" ht="15.75">
      <c r="A305" s="46" t="s">
        <v>164</v>
      </c>
      <c r="B305" s="78" t="s">
        <v>649</v>
      </c>
      <c r="C305" s="110"/>
      <c r="D305" s="111"/>
      <c r="E305" s="93">
        <f>E306+E311</f>
        <v>1046.8</v>
      </c>
      <c r="F305" s="93">
        <f>F306+F311</f>
        <v>598.5</v>
      </c>
    </row>
    <row r="306" spans="1:6" ht="63">
      <c r="A306" s="46" t="s">
        <v>320</v>
      </c>
      <c r="B306" s="78" t="s">
        <v>727</v>
      </c>
      <c r="C306" s="71"/>
      <c r="D306" s="104"/>
      <c r="E306" s="93">
        <f>E309+E307</f>
        <v>598.5</v>
      </c>
      <c r="F306" s="93">
        <f>F309+F307</f>
        <v>598.5</v>
      </c>
    </row>
    <row r="307" spans="1:6" ht="51" customHeight="1">
      <c r="A307" s="230" t="s">
        <v>851</v>
      </c>
      <c r="B307" s="78" t="s">
        <v>727</v>
      </c>
      <c r="C307" s="71">
        <v>100</v>
      </c>
      <c r="D307" s="104"/>
      <c r="E307" s="93">
        <f>E308</f>
        <v>553.3</v>
      </c>
      <c r="F307" s="93">
        <f>F308</f>
        <v>553.3</v>
      </c>
    </row>
    <row r="308" spans="1:6" ht="15.75">
      <c r="A308" s="46" t="s">
        <v>2</v>
      </c>
      <c r="B308" s="78" t="s">
        <v>727</v>
      </c>
      <c r="C308" s="71">
        <v>100</v>
      </c>
      <c r="D308" s="104" t="s">
        <v>30</v>
      </c>
      <c r="E308" s="56">
        <v>553.3</v>
      </c>
      <c r="F308" s="56">
        <v>553.3</v>
      </c>
    </row>
    <row r="309" spans="1:6" ht="31.5">
      <c r="A309" s="133" t="s">
        <v>850</v>
      </c>
      <c r="B309" s="78" t="s">
        <v>727</v>
      </c>
      <c r="C309" s="71">
        <v>200</v>
      </c>
      <c r="D309" s="104"/>
      <c r="E309" s="56">
        <f>E310</f>
        <v>45.2</v>
      </c>
      <c r="F309" s="56">
        <f>F310</f>
        <v>45.2</v>
      </c>
    </row>
    <row r="310" spans="1:6" ht="15.75">
      <c r="A310" s="46" t="s">
        <v>2</v>
      </c>
      <c r="B310" s="78" t="s">
        <v>727</v>
      </c>
      <c r="C310" s="71">
        <v>200</v>
      </c>
      <c r="D310" s="104" t="s">
        <v>30</v>
      </c>
      <c r="E310" s="56">
        <v>45.2</v>
      </c>
      <c r="F310" s="56">
        <v>45.2</v>
      </c>
    </row>
    <row r="311" spans="1:6" ht="34.5" customHeight="1">
      <c r="A311" s="46" t="s">
        <v>322</v>
      </c>
      <c r="B311" s="78" t="s">
        <v>726</v>
      </c>
      <c r="C311" s="71"/>
      <c r="D311" s="104"/>
      <c r="E311" s="93">
        <f>E312+E314</f>
        <v>448.3</v>
      </c>
      <c r="F311" s="93">
        <f>F312+F314</f>
        <v>0</v>
      </c>
    </row>
    <row r="312" spans="1:6" ht="48.75" customHeight="1">
      <c r="A312" s="230" t="s">
        <v>851</v>
      </c>
      <c r="B312" s="78" t="s">
        <v>726</v>
      </c>
      <c r="C312" s="71">
        <v>100</v>
      </c>
      <c r="D312" s="104"/>
      <c r="E312" s="93">
        <f>E313</f>
        <v>443.3</v>
      </c>
      <c r="F312" s="93">
        <f>F313</f>
        <v>0</v>
      </c>
    </row>
    <row r="313" spans="1:6" ht="15.75">
      <c r="A313" s="80" t="s">
        <v>112</v>
      </c>
      <c r="B313" s="78" t="s">
        <v>726</v>
      </c>
      <c r="C313" s="71">
        <v>100</v>
      </c>
      <c r="D313" s="104" t="s">
        <v>113</v>
      </c>
      <c r="E313" s="56">
        <v>443.3</v>
      </c>
      <c r="F313" s="56">
        <v>0</v>
      </c>
    </row>
    <row r="314" spans="1:6" ht="31.5">
      <c r="A314" s="133" t="s">
        <v>850</v>
      </c>
      <c r="B314" s="78" t="s">
        <v>726</v>
      </c>
      <c r="C314" s="71">
        <v>200</v>
      </c>
      <c r="D314" s="104"/>
      <c r="E314" s="93">
        <f>E315</f>
        <v>5</v>
      </c>
      <c r="F314" s="93">
        <f>F315</f>
        <v>0</v>
      </c>
    </row>
    <row r="315" spans="1:6" ht="15.75">
      <c r="A315" s="80" t="s">
        <v>112</v>
      </c>
      <c r="B315" s="78" t="s">
        <v>726</v>
      </c>
      <c r="C315" s="71">
        <v>200</v>
      </c>
      <c r="D315" s="104" t="s">
        <v>113</v>
      </c>
      <c r="E315" s="93">
        <v>5</v>
      </c>
      <c r="F315" s="93">
        <v>0</v>
      </c>
    </row>
    <row r="316" spans="1:6" ht="47.25">
      <c r="A316" s="90" t="s">
        <v>162</v>
      </c>
      <c r="B316" s="116" t="s">
        <v>652</v>
      </c>
      <c r="C316" s="108"/>
      <c r="D316" s="109"/>
      <c r="E316" s="91">
        <f>E318</f>
        <v>16041.7</v>
      </c>
      <c r="F316" s="91">
        <f>F318</f>
        <v>16734.6</v>
      </c>
    </row>
    <row r="317" spans="1:6" ht="15.75">
      <c r="A317" s="46" t="s">
        <v>164</v>
      </c>
      <c r="B317" s="78" t="s">
        <v>651</v>
      </c>
      <c r="C317" s="108"/>
      <c r="D317" s="109"/>
      <c r="E317" s="93">
        <f>E318</f>
        <v>16041.7</v>
      </c>
      <c r="F317" s="93">
        <f>F318</f>
        <v>16734.6</v>
      </c>
    </row>
    <row r="318" spans="1:6" ht="15.75">
      <c r="A318" s="46" t="s">
        <v>164</v>
      </c>
      <c r="B318" s="115" t="s">
        <v>650</v>
      </c>
      <c r="C318" s="71"/>
      <c r="D318" s="104"/>
      <c r="E318" s="93">
        <f>E319+E326+E329+E332+E335+E338+E341+E344+E347+E350+E356+E353+E362+E365+E359</f>
        <v>16041.7</v>
      </c>
      <c r="F318" s="93">
        <f>F319+F326+F329+F332+F335+F338+F341+F344+F347+F350+F356+F353+F362+F365+F359</f>
        <v>16734.6</v>
      </c>
    </row>
    <row r="319" spans="1:6" ht="63">
      <c r="A319" s="46" t="s">
        <v>324</v>
      </c>
      <c r="B319" s="78" t="s">
        <v>653</v>
      </c>
      <c r="C319" s="71"/>
      <c r="D319" s="104"/>
      <c r="E319" s="93">
        <f>E320+E322+E324</f>
        <v>13813.9</v>
      </c>
      <c r="F319" s="93">
        <f>F320+F322+F324</f>
        <v>14390.3</v>
      </c>
    </row>
    <row r="320" spans="1:6" ht="50.25" customHeight="1">
      <c r="A320" s="230" t="s">
        <v>851</v>
      </c>
      <c r="B320" s="78" t="s">
        <v>653</v>
      </c>
      <c r="C320" s="71">
        <v>100</v>
      </c>
      <c r="D320" s="104"/>
      <c r="E320" s="93">
        <f>E321</f>
        <v>9605.9</v>
      </c>
      <c r="F320" s="93">
        <f>F321</f>
        <v>10182.3</v>
      </c>
    </row>
    <row r="321" spans="1:6" ht="15.75">
      <c r="A321" s="46" t="s">
        <v>2</v>
      </c>
      <c r="B321" s="78" t="s">
        <v>653</v>
      </c>
      <c r="C321" s="71">
        <v>100</v>
      </c>
      <c r="D321" s="104" t="s">
        <v>30</v>
      </c>
      <c r="E321" s="56">
        <v>9605.9</v>
      </c>
      <c r="F321" s="56">
        <v>10182.3</v>
      </c>
    </row>
    <row r="322" spans="1:6" ht="31.5">
      <c r="A322" s="133" t="s">
        <v>850</v>
      </c>
      <c r="B322" s="78" t="s">
        <v>653</v>
      </c>
      <c r="C322" s="71">
        <v>200</v>
      </c>
      <c r="D322" s="104"/>
      <c r="E322" s="93">
        <f>E323</f>
        <v>4200</v>
      </c>
      <c r="F322" s="93">
        <f>F323</f>
        <v>4200</v>
      </c>
    </row>
    <row r="323" spans="1:6" ht="15.75">
      <c r="A323" s="46" t="s">
        <v>2</v>
      </c>
      <c r="B323" s="78" t="s">
        <v>653</v>
      </c>
      <c r="C323" s="71">
        <v>200</v>
      </c>
      <c r="D323" s="104" t="s">
        <v>30</v>
      </c>
      <c r="E323" s="56">
        <v>4200</v>
      </c>
      <c r="F323" s="56">
        <v>4200</v>
      </c>
    </row>
    <row r="324" spans="1:6" ht="15.75">
      <c r="A324" s="230" t="s">
        <v>858</v>
      </c>
      <c r="B324" s="78" t="s">
        <v>653</v>
      </c>
      <c r="C324" s="71">
        <v>800</v>
      </c>
      <c r="D324" s="104"/>
      <c r="E324" s="93">
        <f>E325</f>
        <v>8</v>
      </c>
      <c r="F324" s="93">
        <f>F325</f>
        <v>8</v>
      </c>
    </row>
    <row r="325" spans="1:6" ht="15.75">
      <c r="A325" s="46" t="s">
        <v>2</v>
      </c>
      <c r="B325" s="78" t="s">
        <v>653</v>
      </c>
      <c r="C325" s="71">
        <v>800</v>
      </c>
      <c r="D325" s="104" t="s">
        <v>30</v>
      </c>
      <c r="E325" s="93">
        <v>8</v>
      </c>
      <c r="F325" s="93">
        <v>8</v>
      </c>
    </row>
    <row r="326" spans="1:6" ht="63">
      <c r="A326" s="46" t="s">
        <v>326</v>
      </c>
      <c r="B326" s="78" t="s">
        <v>654</v>
      </c>
      <c r="C326" s="71"/>
      <c r="D326" s="104"/>
      <c r="E326" s="93">
        <f>E327</f>
        <v>550</v>
      </c>
      <c r="F326" s="93">
        <f>F327</f>
        <v>600</v>
      </c>
    </row>
    <row r="327" spans="1:6" ht="15.75">
      <c r="A327" s="230" t="s">
        <v>858</v>
      </c>
      <c r="B327" s="78" t="s">
        <v>654</v>
      </c>
      <c r="C327" s="71">
        <v>800</v>
      </c>
      <c r="D327" s="104"/>
      <c r="E327" s="93">
        <f>E328</f>
        <v>550</v>
      </c>
      <c r="F327" s="93">
        <f>F328</f>
        <v>600</v>
      </c>
    </row>
    <row r="328" spans="1:6" ht="15.75">
      <c r="A328" s="46" t="s">
        <v>25</v>
      </c>
      <c r="B328" s="78" t="s">
        <v>654</v>
      </c>
      <c r="C328" s="71">
        <v>800</v>
      </c>
      <c r="D328" s="104" t="s">
        <v>11</v>
      </c>
      <c r="E328" s="56">
        <v>550</v>
      </c>
      <c r="F328" s="56">
        <v>600</v>
      </c>
    </row>
    <row r="329" spans="1:6" ht="63" hidden="1">
      <c r="A329" s="46" t="s">
        <v>329</v>
      </c>
      <c r="B329" s="71" t="s">
        <v>330</v>
      </c>
      <c r="C329" s="71"/>
      <c r="D329" s="104"/>
      <c r="E329" s="93">
        <f>E330</f>
        <v>0</v>
      </c>
      <c r="F329" s="93">
        <f>F330</f>
        <v>0</v>
      </c>
    </row>
    <row r="330" spans="1:6" ht="15.75" hidden="1">
      <c r="A330" s="46" t="s">
        <v>161</v>
      </c>
      <c r="B330" s="71" t="s">
        <v>330</v>
      </c>
      <c r="C330" s="71">
        <v>852</v>
      </c>
      <c r="D330" s="104"/>
      <c r="E330" s="93">
        <f>E331</f>
        <v>0</v>
      </c>
      <c r="F330" s="93">
        <f>F331</f>
        <v>0</v>
      </c>
    </row>
    <row r="331" spans="1:6" ht="15.75" hidden="1">
      <c r="A331" s="46" t="s">
        <v>2</v>
      </c>
      <c r="B331" s="71" t="s">
        <v>330</v>
      </c>
      <c r="C331" s="71">
        <v>852</v>
      </c>
      <c r="D331" s="104" t="s">
        <v>30</v>
      </c>
      <c r="E331" s="56">
        <v>0</v>
      </c>
      <c r="F331" s="56">
        <v>0</v>
      </c>
    </row>
    <row r="332" spans="1:6" ht="78.75">
      <c r="A332" s="46" t="s">
        <v>331</v>
      </c>
      <c r="B332" s="78" t="s">
        <v>655</v>
      </c>
      <c r="C332" s="71"/>
      <c r="D332" s="104"/>
      <c r="E332" s="93">
        <f>E333</f>
        <v>150</v>
      </c>
      <c r="F332" s="93">
        <f>F333</f>
        <v>150</v>
      </c>
    </row>
    <row r="333" spans="1:6" ht="31.5">
      <c r="A333" s="133" t="s">
        <v>850</v>
      </c>
      <c r="B333" s="78" t="s">
        <v>655</v>
      </c>
      <c r="C333" s="71">
        <v>200</v>
      </c>
      <c r="D333" s="104"/>
      <c r="E333" s="93">
        <f>E334</f>
        <v>150</v>
      </c>
      <c r="F333" s="93">
        <f>F334</f>
        <v>150</v>
      </c>
    </row>
    <row r="334" spans="1:6" ht="15.75">
      <c r="A334" s="46" t="s">
        <v>2</v>
      </c>
      <c r="B334" s="78" t="s">
        <v>655</v>
      </c>
      <c r="C334" s="71">
        <v>200</v>
      </c>
      <c r="D334" s="104" t="s">
        <v>30</v>
      </c>
      <c r="E334" s="56">
        <v>150</v>
      </c>
      <c r="F334" s="56">
        <v>150</v>
      </c>
    </row>
    <row r="335" spans="1:6" ht="63">
      <c r="A335" s="46" t="s">
        <v>333</v>
      </c>
      <c r="B335" s="78" t="s">
        <v>656</v>
      </c>
      <c r="C335" s="71"/>
      <c r="D335" s="104"/>
      <c r="E335" s="93">
        <f>E336</f>
        <v>23</v>
      </c>
      <c r="F335" s="93">
        <f>F336</f>
        <v>24</v>
      </c>
    </row>
    <row r="336" spans="1:6" ht="15.75">
      <c r="A336" s="230" t="s">
        <v>858</v>
      </c>
      <c r="B336" s="78" t="s">
        <v>656</v>
      </c>
      <c r="C336" s="71">
        <v>800</v>
      </c>
      <c r="D336" s="104"/>
      <c r="E336" s="93">
        <f>E337</f>
        <v>23</v>
      </c>
      <c r="F336" s="93">
        <f>F337</f>
        <v>24</v>
      </c>
    </row>
    <row r="337" spans="1:6" ht="15.75">
      <c r="A337" s="46" t="s">
        <v>2</v>
      </c>
      <c r="B337" s="78" t="s">
        <v>656</v>
      </c>
      <c r="C337" s="71">
        <v>800</v>
      </c>
      <c r="D337" s="104" t="s">
        <v>30</v>
      </c>
      <c r="E337" s="156">
        <v>23</v>
      </c>
      <c r="F337" s="156">
        <v>24</v>
      </c>
    </row>
    <row r="338" spans="1:6" ht="78.75" hidden="1">
      <c r="A338" s="46" t="s">
        <v>335</v>
      </c>
      <c r="B338" s="71" t="s">
        <v>336</v>
      </c>
      <c r="C338" s="71"/>
      <c r="D338" s="104"/>
      <c r="E338" s="180">
        <f>E339</f>
        <v>0</v>
      </c>
      <c r="F338" s="180">
        <f>F339</f>
        <v>0</v>
      </c>
    </row>
    <row r="339" spans="1:6" ht="31.5" hidden="1">
      <c r="A339" s="46" t="s">
        <v>160</v>
      </c>
      <c r="B339" s="71" t="s">
        <v>336</v>
      </c>
      <c r="C339" s="71">
        <v>244</v>
      </c>
      <c r="D339" s="104"/>
      <c r="E339" s="180">
        <f>E340</f>
        <v>0</v>
      </c>
      <c r="F339" s="180">
        <f>F340</f>
        <v>0</v>
      </c>
    </row>
    <row r="340" spans="1:6" ht="15.75" hidden="1">
      <c r="A340" s="46" t="s">
        <v>2</v>
      </c>
      <c r="B340" s="71" t="s">
        <v>336</v>
      </c>
      <c r="C340" s="71">
        <v>244</v>
      </c>
      <c r="D340" s="104" t="s">
        <v>30</v>
      </c>
      <c r="E340" s="163">
        <v>0</v>
      </c>
      <c r="F340" s="163">
        <v>0</v>
      </c>
    </row>
    <row r="341" spans="1:6" ht="67.5" customHeight="1">
      <c r="A341" s="46" t="s">
        <v>337</v>
      </c>
      <c r="B341" s="78" t="s">
        <v>657</v>
      </c>
      <c r="C341" s="71"/>
      <c r="D341" s="104"/>
      <c r="E341" s="93">
        <f>E342</f>
        <v>47.2</v>
      </c>
      <c r="F341" s="93">
        <f>F342</f>
        <v>47.2</v>
      </c>
    </row>
    <row r="342" spans="1:6" ht="15.75">
      <c r="A342" s="230" t="s">
        <v>849</v>
      </c>
      <c r="B342" s="78" t="s">
        <v>657</v>
      </c>
      <c r="C342" s="71">
        <v>300</v>
      </c>
      <c r="D342" s="104"/>
      <c r="E342" s="93">
        <f>E343</f>
        <v>47.2</v>
      </c>
      <c r="F342" s="93">
        <f>F343</f>
        <v>47.2</v>
      </c>
    </row>
    <row r="343" spans="1:6" ht="15.75">
      <c r="A343" s="46" t="s">
        <v>2</v>
      </c>
      <c r="B343" s="78" t="s">
        <v>657</v>
      </c>
      <c r="C343" s="71">
        <v>300</v>
      </c>
      <c r="D343" s="104" t="s">
        <v>30</v>
      </c>
      <c r="E343" s="56">
        <v>47.2</v>
      </c>
      <c r="F343" s="56">
        <v>47.2</v>
      </c>
    </row>
    <row r="344" spans="1:6" ht="63" hidden="1">
      <c r="A344" s="46" t="s">
        <v>339</v>
      </c>
      <c r="B344" s="78" t="s">
        <v>687</v>
      </c>
      <c r="C344" s="71"/>
      <c r="D344" s="104"/>
      <c r="E344" s="180">
        <f>E345</f>
        <v>0</v>
      </c>
      <c r="F344" s="180">
        <f>F345</f>
        <v>0</v>
      </c>
    </row>
    <row r="345" spans="1:6" ht="31.5" hidden="1">
      <c r="A345" s="133" t="s">
        <v>699</v>
      </c>
      <c r="B345" s="78" t="s">
        <v>687</v>
      </c>
      <c r="C345" s="71">
        <v>240</v>
      </c>
      <c r="D345" s="104"/>
      <c r="E345" s="180">
        <f>E346</f>
        <v>0</v>
      </c>
      <c r="F345" s="180">
        <f>F346</f>
        <v>0</v>
      </c>
    </row>
    <row r="346" spans="1:6" ht="15.75" hidden="1">
      <c r="A346" s="46" t="s">
        <v>2</v>
      </c>
      <c r="B346" s="78" t="s">
        <v>687</v>
      </c>
      <c r="C346" s="71">
        <v>240</v>
      </c>
      <c r="D346" s="104" t="s">
        <v>30</v>
      </c>
      <c r="E346" s="163">
        <v>0</v>
      </c>
      <c r="F346" s="163">
        <v>0</v>
      </c>
    </row>
    <row r="347" spans="1:6" ht="94.5">
      <c r="A347" s="46" t="s">
        <v>341</v>
      </c>
      <c r="B347" s="78" t="s">
        <v>658</v>
      </c>
      <c r="C347" s="71"/>
      <c r="D347" s="104"/>
      <c r="E347" s="93">
        <f>E348</f>
        <v>10</v>
      </c>
      <c r="F347" s="93">
        <f>F348</f>
        <v>10</v>
      </c>
    </row>
    <row r="348" spans="1:6" ht="15.75">
      <c r="A348" s="230" t="s">
        <v>858</v>
      </c>
      <c r="B348" s="78" t="s">
        <v>658</v>
      </c>
      <c r="C348" s="71">
        <v>800</v>
      </c>
      <c r="D348" s="104"/>
      <c r="E348" s="93">
        <f>E349</f>
        <v>10</v>
      </c>
      <c r="F348" s="93">
        <f>F349</f>
        <v>10</v>
      </c>
    </row>
    <row r="349" spans="1:6" ht="15.75">
      <c r="A349" s="2" t="s">
        <v>27</v>
      </c>
      <c r="B349" s="78" t="s">
        <v>658</v>
      </c>
      <c r="C349" s="71">
        <v>800</v>
      </c>
      <c r="D349" s="104" t="s">
        <v>13</v>
      </c>
      <c r="E349" s="93">
        <v>10</v>
      </c>
      <c r="F349" s="93">
        <v>10</v>
      </c>
    </row>
    <row r="350" spans="1:6" ht="63">
      <c r="A350" s="46" t="s">
        <v>343</v>
      </c>
      <c r="B350" s="78" t="s">
        <v>659</v>
      </c>
      <c r="C350" s="71"/>
      <c r="D350" s="104"/>
      <c r="E350" s="93">
        <f>E351</f>
        <v>400</v>
      </c>
      <c r="F350" s="93">
        <f>F351</f>
        <v>450</v>
      </c>
    </row>
    <row r="351" spans="1:6" ht="31.5">
      <c r="A351" s="133" t="s">
        <v>850</v>
      </c>
      <c r="B351" s="78" t="s">
        <v>659</v>
      </c>
      <c r="C351" s="71">
        <v>200</v>
      </c>
      <c r="D351" s="104"/>
      <c r="E351" s="93">
        <f>E352</f>
        <v>400</v>
      </c>
      <c r="F351" s="93">
        <f>F352</f>
        <v>450</v>
      </c>
    </row>
    <row r="352" spans="1:6" ht="15.75">
      <c r="A352" s="46" t="s">
        <v>3</v>
      </c>
      <c r="B352" s="78" t="s">
        <v>659</v>
      </c>
      <c r="C352" s="71">
        <v>200</v>
      </c>
      <c r="D352" s="104" t="s">
        <v>14</v>
      </c>
      <c r="E352" s="93">
        <v>400</v>
      </c>
      <c r="F352" s="93">
        <v>450</v>
      </c>
    </row>
    <row r="353" spans="1:6" ht="67.5" customHeight="1">
      <c r="A353" s="46" t="s">
        <v>345</v>
      </c>
      <c r="B353" s="78" t="s">
        <v>660</v>
      </c>
      <c r="C353" s="71"/>
      <c r="D353" s="104"/>
      <c r="E353" s="93">
        <f>E354</f>
        <v>400</v>
      </c>
      <c r="F353" s="93">
        <f>F354</f>
        <v>450</v>
      </c>
    </row>
    <row r="354" spans="1:6" ht="31.5">
      <c r="A354" s="133" t="s">
        <v>850</v>
      </c>
      <c r="B354" s="78" t="s">
        <v>660</v>
      </c>
      <c r="C354" s="71">
        <v>200</v>
      </c>
      <c r="D354" s="104"/>
      <c r="E354" s="93">
        <f>E355</f>
        <v>400</v>
      </c>
      <c r="F354" s="93">
        <f>F355</f>
        <v>450</v>
      </c>
    </row>
    <row r="355" spans="1:6" ht="15.75">
      <c r="A355" s="46" t="s">
        <v>3</v>
      </c>
      <c r="B355" s="78" t="s">
        <v>660</v>
      </c>
      <c r="C355" s="71">
        <v>200</v>
      </c>
      <c r="D355" s="104" t="s">
        <v>14</v>
      </c>
      <c r="E355" s="93">
        <v>400</v>
      </c>
      <c r="F355" s="93">
        <v>450</v>
      </c>
    </row>
    <row r="356" spans="1:6" ht="63">
      <c r="A356" s="46" t="s">
        <v>347</v>
      </c>
      <c r="B356" s="78" t="s">
        <v>661</v>
      </c>
      <c r="C356" s="71"/>
      <c r="D356" s="104"/>
      <c r="E356" s="93">
        <f>E357</f>
        <v>88</v>
      </c>
      <c r="F356" s="93">
        <f>F357</f>
        <v>100</v>
      </c>
    </row>
    <row r="357" spans="1:6" ht="15.75">
      <c r="A357" s="230" t="s">
        <v>849</v>
      </c>
      <c r="B357" s="78" t="s">
        <v>661</v>
      </c>
      <c r="C357" s="71">
        <v>300</v>
      </c>
      <c r="D357" s="104"/>
      <c r="E357" s="93">
        <f>E358</f>
        <v>88</v>
      </c>
      <c r="F357" s="93">
        <f>F358</f>
        <v>100</v>
      </c>
    </row>
    <row r="358" spans="1:6" ht="15.75">
      <c r="A358" s="2" t="s">
        <v>8</v>
      </c>
      <c r="B358" s="78" t="s">
        <v>661</v>
      </c>
      <c r="C358" s="71">
        <v>300</v>
      </c>
      <c r="D358" s="104" t="s">
        <v>354</v>
      </c>
      <c r="E358" s="156">
        <v>88</v>
      </c>
      <c r="F358" s="156">
        <v>100</v>
      </c>
    </row>
    <row r="359" spans="1:6" ht="48" customHeight="1">
      <c r="A359" s="11" t="s">
        <v>407</v>
      </c>
      <c r="B359" s="78" t="s">
        <v>662</v>
      </c>
      <c r="C359" s="78"/>
      <c r="D359" s="115"/>
      <c r="E359" s="93">
        <f>E360</f>
        <v>500</v>
      </c>
      <c r="F359" s="93">
        <f>F360</f>
        <v>450</v>
      </c>
    </row>
    <row r="360" spans="1:6" ht="15.75">
      <c r="A360" s="230" t="s">
        <v>858</v>
      </c>
      <c r="B360" s="78" t="s">
        <v>662</v>
      </c>
      <c r="C360" s="78">
        <v>800</v>
      </c>
      <c r="D360" s="115"/>
      <c r="E360" s="93">
        <f>E361</f>
        <v>500</v>
      </c>
      <c r="F360" s="93">
        <f>F361</f>
        <v>450</v>
      </c>
    </row>
    <row r="361" spans="1:6" ht="15.75">
      <c r="A361" s="58" t="s">
        <v>5</v>
      </c>
      <c r="B361" s="78" t="s">
        <v>662</v>
      </c>
      <c r="C361" s="78">
        <v>800</v>
      </c>
      <c r="D361" s="115" t="s">
        <v>16</v>
      </c>
      <c r="E361" s="93">
        <v>500</v>
      </c>
      <c r="F361" s="93">
        <v>450</v>
      </c>
    </row>
    <row r="362" spans="1:6" ht="93.75" customHeight="1">
      <c r="A362" s="52" t="s">
        <v>166</v>
      </c>
      <c r="B362" s="78" t="s">
        <v>665</v>
      </c>
      <c r="C362" s="71"/>
      <c r="D362" s="104"/>
      <c r="E362" s="93">
        <f>E363</f>
        <v>59.6</v>
      </c>
      <c r="F362" s="93">
        <f>F363</f>
        <v>63.1</v>
      </c>
    </row>
    <row r="363" spans="1:6" ht="15.75">
      <c r="A363" s="230" t="s">
        <v>860</v>
      </c>
      <c r="B363" s="78" t="s">
        <v>665</v>
      </c>
      <c r="C363" s="71">
        <v>500</v>
      </c>
      <c r="D363" s="104"/>
      <c r="E363" s="93">
        <f>E364</f>
        <v>59.6</v>
      </c>
      <c r="F363" s="93">
        <f>F364</f>
        <v>63.1</v>
      </c>
    </row>
    <row r="364" spans="1:6" ht="47.25">
      <c r="A364" s="46" t="s">
        <v>1</v>
      </c>
      <c r="B364" s="78" t="s">
        <v>665</v>
      </c>
      <c r="C364" s="71">
        <v>500</v>
      </c>
      <c r="D364" s="104" t="s">
        <v>9</v>
      </c>
      <c r="E364" s="93">
        <v>59.6</v>
      </c>
      <c r="F364" s="93">
        <v>63.1</v>
      </c>
    </row>
    <row r="365" spans="1:6" ht="63" hidden="1">
      <c r="A365" s="2" t="s">
        <v>349</v>
      </c>
      <c r="B365" s="71" t="s">
        <v>350</v>
      </c>
      <c r="C365" s="71"/>
      <c r="D365" s="104"/>
      <c r="E365" s="180">
        <f>E366</f>
        <v>0</v>
      </c>
      <c r="F365" s="180">
        <f>F366</f>
        <v>0</v>
      </c>
    </row>
    <row r="366" spans="1:6" ht="15.75" hidden="1">
      <c r="A366" s="2" t="s">
        <v>352</v>
      </c>
      <c r="B366" s="71" t="s">
        <v>350</v>
      </c>
      <c r="C366" s="71">
        <v>520</v>
      </c>
      <c r="D366" s="104"/>
      <c r="E366" s="180">
        <f>E367</f>
        <v>0</v>
      </c>
      <c r="F366" s="180">
        <f>F367</f>
        <v>0</v>
      </c>
    </row>
    <row r="367" spans="1:6" ht="15.75" hidden="1">
      <c r="A367" s="2" t="s">
        <v>351</v>
      </c>
      <c r="B367" s="71" t="s">
        <v>350</v>
      </c>
      <c r="C367" s="71">
        <v>520</v>
      </c>
      <c r="D367" s="104" t="s">
        <v>355</v>
      </c>
      <c r="E367" s="180">
        <v>0</v>
      </c>
      <c r="F367" s="180">
        <v>0</v>
      </c>
    </row>
    <row r="368" spans="1:6" ht="15.75">
      <c r="A368" s="83" t="s">
        <v>353</v>
      </c>
      <c r="B368" s="41"/>
      <c r="C368" s="41"/>
      <c r="D368" s="94"/>
      <c r="E368" s="91">
        <f>E9+E38+E158+E232+E251+E264+E273+E316+E268</f>
        <v>94868.5</v>
      </c>
      <c r="F368" s="91">
        <f>F9+F38+F158+F232+F251+F264+F273+F316+F268</f>
        <v>98830.20000000001</v>
      </c>
    </row>
  </sheetData>
  <sheetProtection/>
  <autoFilter ref="A8:F368"/>
  <mergeCells count="5">
    <mergeCell ref="A1:F1"/>
    <mergeCell ref="A2:F2"/>
    <mergeCell ref="A3:F3"/>
    <mergeCell ref="A4:F4"/>
    <mergeCell ref="A6:F6"/>
  </mergeCells>
  <printOptions/>
  <pageMargins left="0.5118110236220472" right="0.7086614173228347" top="1.14173228346456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240" t="s">
        <v>85</v>
      </c>
      <c r="B1" s="240"/>
      <c r="C1" s="240"/>
      <c r="D1" s="240"/>
      <c r="E1" s="240"/>
      <c r="F1" s="240"/>
      <c r="G1" s="240"/>
    </row>
    <row r="2" spans="1:7" ht="13.5" customHeight="1">
      <c r="A2" s="240" t="s">
        <v>20</v>
      </c>
      <c r="B2" s="240"/>
      <c r="C2" s="240"/>
      <c r="D2" s="240"/>
      <c r="E2" s="240"/>
      <c r="F2" s="240"/>
      <c r="G2" s="240"/>
    </row>
    <row r="3" spans="1:7" ht="13.5" customHeight="1">
      <c r="A3" s="240" t="s">
        <v>21</v>
      </c>
      <c r="B3" s="240"/>
      <c r="C3" s="240"/>
      <c r="D3" s="240"/>
      <c r="E3" s="240"/>
      <c r="F3" s="240"/>
      <c r="G3" s="240"/>
    </row>
    <row r="4" spans="1:7" ht="13.5" customHeight="1">
      <c r="A4" s="240" t="s">
        <v>516</v>
      </c>
      <c r="B4" s="240"/>
      <c r="C4" s="240"/>
      <c r="D4" s="240"/>
      <c r="E4" s="240"/>
      <c r="F4" s="240"/>
      <c r="G4" s="240"/>
    </row>
    <row r="6" spans="1:8" ht="54.75" customHeight="1">
      <c r="A6" s="258" t="s">
        <v>688</v>
      </c>
      <c r="B6" s="258"/>
      <c r="C6" s="258"/>
      <c r="D6" s="258"/>
      <c r="E6" s="258"/>
      <c r="F6" s="258"/>
      <c r="G6" s="258"/>
      <c r="H6" s="22"/>
    </row>
    <row r="8" spans="1:7" ht="31.5">
      <c r="A8" s="43" t="s">
        <v>34</v>
      </c>
      <c r="B8" s="43" t="s">
        <v>142</v>
      </c>
      <c r="C8" s="43" t="s">
        <v>143</v>
      </c>
      <c r="D8" s="43" t="s">
        <v>144</v>
      </c>
      <c r="E8" s="43" t="s">
        <v>137</v>
      </c>
      <c r="F8" s="43" t="s">
        <v>138</v>
      </c>
      <c r="G8" s="41" t="s">
        <v>140</v>
      </c>
    </row>
    <row r="9" spans="1:7" ht="47.25">
      <c r="A9" s="40" t="s">
        <v>145</v>
      </c>
      <c r="B9" s="44" t="s">
        <v>146</v>
      </c>
      <c r="C9" s="100"/>
      <c r="D9" s="100"/>
      <c r="E9" s="100"/>
      <c r="F9" s="100"/>
      <c r="G9" s="164">
        <f>G10+G30</f>
        <v>3404.9</v>
      </c>
    </row>
    <row r="10" spans="1:7" ht="18" customHeight="1">
      <c r="A10" s="46" t="s">
        <v>23</v>
      </c>
      <c r="B10" s="47" t="s">
        <v>146</v>
      </c>
      <c r="C10" s="100"/>
      <c r="D10" s="100"/>
      <c r="E10" s="78" t="s">
        <v>637</v>
      </c>
      <c r="F10" s="100"/>
      <c r="G10" s="56">
        <f>G11+G23</f>
        <v>3351.9</v>
      </c>
    </row>
    <row r="11" spans="1:7" ht="31.5">
      <c r="A11" s="50" t="s">
        <v>148</v>
      </c>
      <c r="B11" s="47" t="s">
        <v>146</v>
      </c>
      <c r="C11" s="100"/>
      <c r="D11" s="100"/>
      <c r="E11" s="73" t="s">
        <v>638</v>
      </c>
      <c r="F11" s="100"/>
      <c r="G11" s="56">
        <f>G13+G19</f>
        <v>2905.5</v>
      </c>
    </row>
    <row r="12" spans="1:7" ht="15.75">
      <c r="A12" s="46" t="s">
        <v>164</v>
      </c>
      <c r="B12" s="47" t="s">
        <v>146</v>
      </c>
      <c r="C12" s="100"/>
      <c r="D12" s="100"/>
      <c r="E12" s="100" t="s">
        <v>639</v>
      </c>
      <c r="F12" s="100"/>
      <c r="G12" s="56">
        <f>G13</f>
        <v>1175.2</v>
      </c>
    </row>
    <row r="13" spans="1:7" ht="47.25">
      <c r="A13" s="46" t="s">
        <v>1</v>
      </c>
      <c r="B13" s="47" t="s">
        <v>146</v>
      </c>
      <c r="C13" s="101" t="s">
        <v>149</v>
      </c>
      <c r="D13" s="101" t="s">
        <v>150</v>
      </c>
      <c r="E13" s="119"/>
      <c r="F13" s="100"/>
      <c r="G13" s="56">
        <f>G17</f>
        <v>1175.2</v>
      </c>
    </row>
    <row r="14" spans="1:7" ht="15.75">
      <c r="A14" s="46" t="s">
        <v>23</v>
      </c>
      <c r="B14" s="47" t="s">
        <v>146</v>
      </c>
      <c r="C14" s="101" t="s">
        <v>149</v>
      </c>
      <c r="D14" s="101" t="s">
        <v>150</v>
      </c>
      <c r="E14" s="78" t="s">
        <v>637</v>
      </c>
      <c r="F14" s="100"/>
      <c r="G14" s="56"/>
    </row>
    <row r="15" spans="1:7" ht="31.5">
      <c r="A15" s="50" t="s">
        <v>148</v>
      </c>
      <c r="B15" s="47" t="s">
        <v>146</v>
      </c>
      <c r="C15" s="101" t="s">
        <v>149</v>
      </c>
      <c r="D15" s="101" t="s">
        <v>150</v>
      </c>
      <c r="E15" s="73" t="s">
        <v>638</v>
      </c>
      <c r="F15" s="100"/>
      <c r="G15" s="56"/>
    </row>
    <row r="16" spans="1:7" ht="15.75">
      <c r="A16" s="46" t="s">
        <v>164</v>
      </c>
      <c r="B16" s="47" t="s">
        <v>146</v>
      </c>
      <c r="C16" s="101" t="s">
        <v>149</v>
      </c>
      <c r="D16" s="101" t="s">
        <v>150</v>
      </c>
      <c r="E16" s="100" t="s">
        <v>639</v>
      </c>
      <c r="F16" s="100"/>
      <c r="G16" s="56"/>
    </row>
    <row r="17" spans="1:7" ht="51" customHeight="1">
      <c r="A17" s="46" t="s">
        <v>151</v>
      </c>
      <c r="B17" s="47" t="s">
        <v>146</v>
      </c>
      <c r="C17" s="101" t="s">
        <v>149</v>
      </c>
      <c r="D17" s="101" t="s">
        <v>150</v>
      </c>
      <c r="E17" s="78" t="s">
        <v>640</v>
      </c>
      <c r="F17" s="100"/>
      <c r="G17" s="56">
        <f>G18</f>
        <v>1175.2</v>
      </c>
    </row>
    <row r="18" spans="1:7" ht="31.5">
      <c r="A18" s="46" t="s">
        <v>152</v>
      </c>
      <c r="B18" s="47" t="s">
        <v>146</v>
      </c>
      <c r="C18" s="101" t="s">
        <v>149</v>
      </c>
      <c r="D18" s="101" t="s">
        <v>150</v>
      </c>
      <c r="E18" s="78" t="s">
        <v>640</v>
      </c>
      <c r="F18" s="100">
        <v>121</v>
      </c>
      <c r="G18" s="56">
        <v>1175.2</v>
      </c>
    </row>
    <row r="19" spans="1:7" ht="47.25">
      <c r="A19" s="46" t="s">
        <v>1</v>
      </c>
      <c r="B19" s="47" t="s">
        <v>146</v>
      </c>
      <c r="C19" s="101" t="s">
        <v>149</v>
      </c>
      <c r="D19" s="101" t="s">
        <v>150</v>
      </c>
      <c r="E19" s="100"/>
      <c r="F19" s="100"/>
      <c r="G19" s="56">
        <f>G20+G22</f>
        <v>1730.3</v>
      </c>
    </row>
    <row r="20" spans="1:7" ht="47.25">
      <c r="A20" s="46" t="s">
        <v>153</v>
      </c>
      <c r="B20" s="47" t="s">
        <v>146</v>
      </c>
      <c r="C20" s="101" t="s">
        <v>149</v>
      </c>
      <c r="D20" s="101" t="s">
        <v>150</v>
      </c>
      <c r="E20" s="78" t="s">
        <v>641</v>
      </c>
      <c r="F20" s="78"/>
      <c r="G20" s="56">
        <f>G21</f>
        <v>13.2</v>
      </c>
    </row>
    <row r="21" spans="1:7" ht="31.5">
      <c r="A21" s="46" t="s">
        <v>154</v>
      </c>
      <c r="B21" s="47" t="s">
        <v>146</v>
      </c>
      <c r="C21" s="101" t="s">
        <v>149</v>
      </c>
      <c r="D21" s="101" t="s">
        <v>150</v>
      </c>
      <c r="E21" s="78" t="s">
        <v>641</v>
      </c>
      <c r="F21" s="78">
        <v>122</v>
      </c>
      <c r="G21" s="56">
        <v>13.2</v>
      </c>
    </row>
    <row r="22" spans="1:7" ht="63">
      <c r="A22" s="46" t="s">
        <v>412</v>
      </c>
      <c r="B22" s="47" t="s">
        <v>146</v>
      </c>
      <c r="C22" s="101" t="s">
        <v>149</v>
      </c>
      <c r="D22" s="101" t="s">
        <v>150</v>
      </c>
      <c r="E22" s="78" t="s">
        <v>641</v>
      </c>
      <c r="F22" s="78">
        <v>123</v>
      </c>
      <c r="G22" s="56">
        <v>1717.1</v>
      </c>
    </row>
    <row r="23" spans="1:7" ht="31.5">
      <c r="A23" s="50" t="s">
        <v>155</v>
      </c>
      <c r="B23" s="47" t="s">
        <v>146</v>
      </c>
      <c r="C23" s="101" t="s">
        <v>149</v>
      </c>
      <c r="D23" s="101" t="s">
        <v>150</v>
      </c>
      <c r="E23" s="73" t="s">
        <v>669</v>
      </c>
      <c r="F23" s="100"/>
      <c r="G23" s="56">
        <f>G25</f>
        <v>446.4</v>
      </c>
    </row>
    <row r="24" spans="1:7" ht="15.75">
      <c r="A24" s="46" t="s">
        <v>164</v>
      </c>
      <c r="B24" s="47" t="s">
        <v>146</v>
      </c>
      <c r="C24" s="100"/>
      <c r="D24" s="100"/>
      <c r="E24" s="121">
        <v>1730100000</v>
      </c>
      <c r="F24" s="100"/>
      <c r="G24" s="56">
        <f>G25</f>
        <v>446.4</v>
      </c>
    </row>
    <row r="25" spans="1:7" ht="47.25">
      <c r="A25" s="46" t="s">
        <v>1</v>
      </c>
      <c r="B25" s="47" t="s">
        <v>146</v>
      </c>
      <c r="C25" s="101" t="s">
        <v>149</v>
      </c>
      <c r="D25" s="101" t="s">
        <v>150</v>
      </c>
      <c r="E25" s="100"/>
      <c r="F25" s="100"/>
      <c r="G25" s="56">
        <f>G26</f>
        <v>446.4</v>
      </c>
    </row>
    <row r="26" spans="1:7" ht="44.25" customHeight="1">
      <c r="A26" s="46" t="s">
        <v>157</v>
      </c>
      <c r="B26" s="47" t="s">
        <v>146</v>
      </c>
      <c r="C26" s="101" t="s">
        <v>149</v>
      </c>
      <c r="D26" s="101" t="s">
        <v>150</v>
      </c>
      <c r="E26" s="78" t="s">
        <v>647</v>
      </c>
      <c r="F26" s="100"/>
      <c r="G26" s="56">
        <f>G27+G28+G29</f>
        <v>446.4</v>
      </c>
    </row>
    <row r="27" spans="1:7" ht="31.5">
      <c r="A27" s="46" t="s">
        <v>159</v>
      </c>
      <c r="B27" s="47" t="s">
        <v>146</v>
      </c>
      <c r="C27" s="101" t="s">
        <v>149</v>
      </c>
      <c r="D27" s="101" t="s">
        <v>150</v>
      </c>
      <c r="E27" s="78" t="s">
        <v>647</v>
      </c>
      <c r="F27" s="100">
        <v>242</v>
      </c>
      <c r="G27" s="56">
        <v>75</v>
      </c>
    </row>
    <row r="28" spans="1:7" ht="31.5">
      <c r="A28" s="46" t="s">
        <v>160</v>
      </c>
      <c r="B28" s="47" t="s">
        <v>146</v>
      </c>
      <c r="C28" s="101" t="s">
        <v>149</v>
      </c>
      <c r="D28" s="101" t="s">
        <v>150</v>
      </c>
      <c r="E28" s="78" t="s">
        <v>647</v>
      </c>
      <c r="F28" s="100">
        <v>244</v>
      </c>
      <c r="G28" s="56">
        <v>366.4</v>
      </c>
    </row>
    <row r="29" spans="1:7" ht="15.75">
      <c r="A29" s="46" t="s">
        <v>161</v>
      </c>
      <c r="B29" s="47" t="s">
        <v>146</v>
      </c>
      <c r="C29" s="101" t="s">
        <v>149</v>
      </c>
      <c r="D29" s="101" t="s">
        <v>150</v>
      </c>
      <c r="E29" s="78" t="s">
        <v>647</v>
      </c>
      <c r="F29" s="100">
        <v>852</v>
      </c>
      <c r="G29" s="56">
        <v>5</v>
      </c>
    </row>
    <row r="30" spans="1:7" ht="47.25">
      <c r="A30" s="46" t="s">
        <v>162</v>
      </c>
      <c r="B30" s="47" t="s">
        <v>146</v>
      </c>
      <c r="C30" s="101" t="s">
        <v>149</v>
      </c>
      <c r="D30" s="101" t="s">
        <v>150</v>
      </c>
      <c r="E30" s="78" t="s">
        <v>652</v>
      </c>
      <c r="F30" s="100"/>
      <c r="G30" s="56">
        <f>G31</f>
        <v>53</v>
      </c>
    </row>
    <row r="31" spans="1:7" ht="15.75">
      <c r="A31" s="46" t="s">
        <v>164</v>
      </c>
      <c r="B31" s="47" t="s">
        <v>146</v>
      </c>
      <c r="C31" s="101" t="s">
        <v>149</v>
      </c>
      <c r="D31" s="101" t="s">
        <v>150</v>
      </c>
      <c r="E31" s="78" t="s">
        <v>651</v>
      </c>
      <c r="F31" s="100"/>
      <c r="G31" s="56">
        <f>G34</f>
        <v>53</v>
      </c>
    </row>
    <row r="32" spans="1:7" ht="15.75">
      <c r="A32" s="46" t="s">
        <v>164</v>
      </c>
      <c r="B32" s="47" t="s">
        <v>146</v>
      </c>
      <c r="C32" s="101" t="s">
        <v>149</v>
      </c>
      <c r="D32" s="101" t="s">
        <v>150</v>
      </c>
      <c r="E32" s="100" t="s">
        <v>650</v>
      </c>
      <c r="F32" s="100"/>
      <c r="G32" s="56">
        <f>G33</f>
        <v>53</v>
      </c>
    </row>
    <row r="33" spans="1:7" ht="110.25">
      <c r="A33" s="52" t="s">
        <v>166</v>
      </c>
      <c r="B33" s="47" t="s">
        <v>146</v>
      </c>
      <c r="C33" s="101" t="s">
        <v>149</v>
      </c>
      <c r="D33" s="101" t="s">
        <v>150</v>
      </c>
      <c r="E33" s="78" t="s">
        <v>665</v>
      </c>
      <c r="F33" s="100"/>
      <c r="G33" s="56">
        <f>G35</f>
        <v>53</v>
      </c>
    </row>
    <row r="34" spans="1:7" ht="47.25">
      <c r="A34" s="46" t="s">
        <v>1</v>
      </c>
      <c r="B34" s="47" t="s">
        <v>146</v>
      </c>
      <c r="C34" s="101" t="s">
        <v>149</v>
      </c>
      <c r="D34" s="101" t="s">
        <v>150</v>
      </c>
      <c r="E34" s="78"/>
      <c r="F34" s="100"/>
      <c r="G34" s="56">
        <f>G33</f>
        <v>53</v>
      </c>
    </row>
    <row r="35" spans="1:7" ht="18.75" customHeight="1">
      <c r="A35" s="2" t="s">
        <v>33</v>
      </c>
      <c r="B35" s="47" t="s">
        <v>146</v>
      </c>
      <c r="C35" s="101" t="s">
        <v>149</v>
      </c>
      <c r="D35" s="101" t="s">
        <v>150</v>
      </c>
      <c r="E35" s="78" t="s">
        <v>665</v>
      </c>
      <c r="F35" s="100">
        <v>540</v>
      </c>
      <c r="G35" s="56">
        <v>53</v>
      </c>
    </row>
    <row r="36" spans="1:7" ht="47.25">
      <c r="A36" s="40" t="s">
        <v>168</v>
      </c>
      <c r="B36" s="44" t="s">
        <v>29</v>
      </c>
      <c r="C36" s="101"/>
      <c r="D36" s="101"/>
      <c r="E36" s="100"/>
      <c r="F36" s="100"/>
      <c r="G36" s="164">
        <f>G37+G70+G145+G183+G197+G210+G219+G245+G214</f>
        <v>80098.79999999999</v>
      </c>
    </row>
    <row r="37" spans="1:7" ht="66.75" customHeight="1">
      <c r="A37" s="52" t="s">
        <v>420</v>
      </c>
      <c r="B37" s="47" t="s">
        <v>29</v>
      </c>
      <c r="C37" s="101"/>
      <c r="D37" s="101"/>
      <c r="E37" s="100" t="s">
        <v>523</v>
      </c>
      <c r="F37" s="100"/>
      <c r="G37" s="56">
        <f>G38+G42+G47+G50+G55+G59+G62+G65</f>
        <v>8891</v>
      </c>
    </row>
    <row r="38" spans="1:7" ht="15.75">
      <c r="A38" s="52" t="s">
        <v>3</v>
      </c>
      <c r="B38" s="47" t="s">
        <v>29</v>
      </c>
      <c r="C38" s="101" t="s">
        <v>172</v>
      </c>
      <c r="D38" s="101" t="s">
        <v>173</v>
      </c>
      <c r="E38" s="100"/>
      <c r="F38" s="100"/>
      <c r="G38" s="56">
        <f>G40</f>
        <v>375</v>
      </c>
    </row>
    <row r="39" spans="1:7" ht="31.5">
      <c r="A39" s="52" t="s">
        <v>520</v>
      </c>
      <c r="B39" s="47" t="s">
        <v>29</v>
      </c>
      <c r="C39" s="101" t="s">
        <v>172</v>
      </c>
      <c r="D39" s="101" t="s">
        <v>173</v>
      </c>
      <c r="E39" s="100" t="s">
        <v>521</v>
      </c>
      <c r="F39" s="100"/>
      <c r="G39" s="56">
        <f>G40</f>
        <v>375</v>
      </c>
    </row>
    <row r="40" spans="1:7" ht="31.5">
      <c r="A40" s="52" t="s">
        <v>174</v>
      </c>
      <c r="B40" s="47" t="s">
        <v>29</v>
      </c>
      <c r="C40" s="101" t="s">
        <v>172</v>
      </c>
      <c r="D40" s="101" t="s">
        <v>173</v>
      </c>
      <c r="E40" s="100" t="s">
        <v>525</v>
      </c>
      <c r="F40" s="100"/>
      <c r="G40" s="56">
        <f>G41</f>
        <v>375</v>
      </c>
    </row>
    <row r="41" spans="1:7" ht="31.5">
      <c r="A41" s="52" t="s">
        <v>160</v>
      </c>
      <c r="B41" s="47" t="s">
        <v>29</v>
      </c>
      <c r="C41" s="101" t="s">
        <v>172</v>
      </c>
      <c r="D41" s="101" t="s">
        <v>173</v>
      </c>
      <c r="E41" s="100" t="s">
        <v>525</v>
      </c>
      <c r="F41" s="100">
        <v>244</v>
      </c>
      <c r="G41" s="56">
        <v>375</v>
      </c>
    </row>
    <row r="42" spans="1:7" ht="15.75">
      <c r="A42" s="2" t="s">
        <v>6</v>
      </c>
      <c r="B42" s="47" t="s">
        <v>29</v>
      </c>
      <c r="C42" s="101" t="s">
        <v>176</v>
      </c>
      <c r="D42" s="101" t="s">
        <v>150</v>
      </c>
      <c r="E42" s="100"/>
      <c r="F42" s="100"/>
      <c r="G42" s="56">
        <f>G44</f>
        <v>2800</v>
      </c>
    </row>
    <row r="43" spans="1:7" ht="15.75">
      <c r="A43" s="52" t="s">
        <v>522</v>
      </c>
      <c r="B43" s="47" t="s">
        <v>29</v>
      </c>
      <c r="C43" s="101" t="s">
        <v>176</v>
      </c>
      <c r="D43" s="101" t="s">
        <v>150</v>
      </c>
      <c r="E43" s="100" t="s">
        <v>524</v>
      </c>
      <c r="F43" s="100"/>
      <c r="G43" s="56">
        <f>G44</f>
        <v>2800</v>
      </c>
    </row>
    <row r="44" spans="1:7" ht="15.75" customHeight="1">
      <c r="A44" s="52" t="s">
        <v>177</v>
      </c>
      <c r="B44" s="47" t="s">
        <v>29</v>
      </c>
      <c r="C44" s="101" t="s">
        <v>176</v>
      </c>
      <c r="D44" s="101" t="s">
        <v>150</v>
      </c>
      <c r="E44" s="100" t="s">
        <v>526</v>
      </c>
      <c r="F44" s="100"/>
      <c r="G44" s="56">
        <f>G45+G46</f>
        <v>2800</v>
      </c>
    </row>
    <row r="45" spans="1:7" ht="31.5">
      <c r="A45" s="2" t="s">
        <v>178</v>
      </c>
      <c r="B45" s="47" t="s">
        <v>29</v>
      </c>
      <c r="C45" s="101" t="s">
        <v>176</v>
      </c>
      <c r="D45" s="101" t="s">
        <v>150</v>
      </c>
      <c r="E45" s="100" t="s">
        <v>526</v>
      </c>
      <c r="F45" s="100">
        <v>243</v>
      </c>
      <c r="G45" s="56">
        <v>600</v>
      </c>
    </row>
    <row r="46" spans="1:7" ht="31.5">
      <c r="A46" s="52" t="s">
        <v>160</v>
      </c>
      <c r="B46" s="47" t="s">
        <v>29</v>
      </c>
      <c r="C46" s="101" t="s">
        <v>176</v>
      </c>
      <c r="D46" s="101" t="s">
        <v>150</v>
      </c>
      <c r="E46" s="100" t="s">
        <v>526</v>
      </c>
      <c r="F46" s="100">
        <v>244</v>
      </c>
      <c r="G46" s="56">
        <v>2200</v>
      </c>
    </row>
    <row r="47" spans="1:7" ht="15.75" hidden="1">
      <c r="A47" s="52" t="s">
        <v>3</v>
      </c>
      <c r="B47" s="47" t="s">
        <v>29</v>
      </c>
      <c r="C47" s="101" t="s">
        <v>172</v>
      </c>
      <c r="D47" s="101" t="s">
        <v>173</v>
      </c>
      <c r="E47" s="120"/>
      <c r="F47" s="120"/>
      <c r="G47" s="56">
        <f>G48</f>
        <v>0</v>
      </c>
    </row>
    <row r="48" spans="1:7" ht="31.5" hidden="1">
      <c r="A48" s="52" t="s">
        <v>179</v>
      </c>
      <c r="B48" s="47" t="s">
        <v>29</v>
      </c>
      <c r="C48" s="101" t="s">
        <v>172</v>
      </c>
      <c r="D48" s="101" t="s">
        <v>173</v>
      </c>
      <c r="E48" s="100" t="s">
        <v>396</v>
      </c>
      <c r="F48" s="100"/>
      <c r="G48" s="56">
        <f>G49</f>
        <v>0</v>
      </c>
    </row>
    <row r="49" spans="1:7" ht="31.5" hidden="1">
      <c r="A49" s="52" t="s">
        <v>160</v>
      </c>
      <c r="B49" s="47" t="s">
        <v>29</v>
      </c>
      <c r="C49" s="101" t="s">
        <v>172</v>
      </c>
      <c r="D49" s="101" t="s">
        <v>173</v>
      </c>
      <c r="E49" s="100" t="s">
        <v>396</v>
      </c>
      <c r="F49" s="100">
        <v>244</v>
      </c>
      <c r="G49" s="56">
        <v>0</v>
      </c>
    </row>
    <row r="50" spans="1:7" ht="15.75">
      <c r="A50" s="52" t="s">
        <v>5</v>
      </c>
      <c r="B50" s="47" t="s">
        <v>29</v>
      </c>
      <c r="C50" s="101" t="s">
        <v>176</v>
      </c>
      <c r="D50" s="101" t="s">
        <v>181</v>
      </c>
      <c r="E50" s="120"/>
      <c r="F50" s="120"/>
      <c r="G50" s="56">
        <f>G52</f>
        <v>1808</v>
      </c>
    </row>
    <row r="51" spans="1:7" ht="31.5">
      <c r="A51" s="2" t="s">
        <v>527</v>
      </c>
      <c r="B51" s="47" t="s">
        <v>29</v>
      </c>
      <c r="C51" s="101" t="s">
        <v>176</v>
      </c>
      <c r="D51" s="101" t="s">
        <v>181</v>
      </c>
      <c r="E51" s="100" t="s">
        <v>528</v>
      </c>
      <c r="F51" s="120"/>
      <c r="G51" s="56">
        <f>G52</f>
        <v>1808</v>
      </c>
    </row>
    <row r="52" spans="1:7" ht="31.5">
      <c r="A52" s="52" t="s">
        <v>179</v>
      </c>
      <c r="B52" s="47" t="s">
        <v>29</v>
      </c>
      <c r="C52" s="101" t="s">
        <v>176</v>
      </c>
      <c r="D52" s="101" t="s">
        <v>181</v>
      </c>
      <c r="E52" s="100" t="s">
        <v>529</v>
      </c>
      <c r="F52" s="120"/>
      <c r="G52" s="56">
        <f>G53+G54</f>
        <v>1808</v>
      </c>
    </row>
    <row r="53" spans="1:7" ht="31.5" hidden="1">
      <c r="A53" s="2" t="s">
        <v>178</v>
      </c>
      <c r="B53" s="47" t="s">
        <v>29</v>
      </c>
      <c r="C53" s="101" t="s">
        <v>176</v>
      </c>
      <c r="D53" s="101" t="s">
        <v>181</v>
      </c>
      <c r="E53" s="100" t="s">
        <v>529</v>
      </c>
      <c r="F53" s="121">
        <v>243</v>
      </c>
      <c r="G53" s="56">
        <v>0</v>
      </c>
    </row>
    <row r="54" spans="1:7" ht="31.5">
      <c r="A54" s="11" t="s">
        <v>518</v>
      </c>
      <c r="B54" s="47" t="s">
        <v>29</v>
      </c>
      <c r="C54" s="101" t="s">
        <v>176</v>
      </c>
      <c r="D54" s="101" t="s">
        <v>181</v>
      </c>
      <c r="E54" s="100" t="s">
        <v>529</v>
      </c>
      <c r="F54" s="121">
        <v>414</v>
      </c>
      <c r="G54" s="56">
        <v>1808</v>
      </c>
    </row>
    <row r="55" spans="1:7" ht="15.75">
      <c r="A55" s="52" t="s">
        <v>5</v>
      </c>
      <c r="B55" s="47" t="s">
        <v>29</v>
      </c>
      <c r="C55" s="101" t="s">
        <v>176</v>
      </c>
      <c r="D55" s="101" t="s">
        <v>181</v>
      </c>
      <c r="E55" s="120"/>
      <c r="F55" s="120"/>
      <c r="G55" s="56">
        <f>G57</f>
        <v>1650</v>
      </c>
    </row>
    <row r="56" spans="1:7" ht="31.5">
      <c r="A56" s="2" t="s">
        <v>527</v>
      </c>
      <c r="B56" s="47" t="s">
        <v>29</v>
      </c>
      <c r="C56" s="101" t="s">
        <v>176</v>
      </c>
      <c r="D56" s="101" t="s">
        <v>181</v>
      </c>
      <c r="E56" s="100" t="s">
        <v>528</v>
      </c>
      <c r="F56" s="120"/>
      <c r="G56" s="56">
        <f>G57</f>
        <v>1650</v>
      </c>
    </row>
    <row r="57" spans="1:7" ht="31.5">
      <c r="A57" s="52" t="s">
        <v>183</v>
      </c>
      <c r="B57" s="47" t="s">
        <v>29</v>
      </c>
      <c r="C57" s="101" t="s">
        <v>176</v>
      </c>
      <c r="D57" s="101" t="s">
        <v>181</v>
      </c>
      <c r="E57" s="100" t="s">
        <v>530</v>
      </c>
      <c r="F57" s="100"/>
      <c r="G57" s="56">
        <f>G58</f>
        <v>1650</v>
      </c>
    </row>
    <row r="58" spans="1:7" ht="31.5">
      <c r="A58" s="2" t="s">
        <v>178</v>
      </c>
      <c r="B58" s="47" t="s">
        <v>29</v>
      </c>
      <c r="C58" s="101" t="s">
        <v>176</v>
      </c>
      <c r="D58" s="101" t="s">
        <v>181</v>
      </c>
      <c r="E58" s="100" t="s">
        <v>530</v>
      </c>
      <c r="F58" s="100">
        <v>243</v>
      </c>
      <c r="G58" s="56">
        <v>1650</v>
      </c>
    </row>
    <row r="59" spans="1:7" ht="15.75" hidden="1">
      <c r="A59" s="2" t="s">
        <v>4</v>
      </c>
      <c r="B59" s="47" t="s">
        <v>29</v>
      </c>
      <c r="C59" s="101" t="s">
        <v>176</v>
      </c>
      <c r="D59" s="101" t="s">
        <v>149</v>
      </c>
      <c r="E59" s="120"/>
      <c r="F59" s="120"/>
      <c r="G59" s="56">
        <f>G60</f>
        <v>0</v>
      </c>
    </row>
    <row r="60" spans="1:7" ht="17.25" customHeight="1" hidden="1">
      <c r="A60" s="52" t="s">
        <v>184</v>
      </c>
      <c r="B60" s="47" t="s">
        <v>29</v>
      </c>
      <c r="C60" s="101" t="s">
        <v>176</v>
      </c>
      <c r="D60" s="101" t="s">
        <v>149</v>
      </c>
      <c r="E60" s="100" t="s">
        <v>398</v>
      </c>
      <c r="F60" s="100"/>
      <c r="G60" s="56">
        <f>G61</f>
        <v>0</v>
      </c>
    </row>
    <row r="61" spans="1:7" ht="31.5" hidden="1">
      <c r="A61" s="2" t="s">
        <v>185</v>
      </c>
      <c r="B61" s="47" t="s">
        <v>29</v>
      </c>
      <c r="C61" s="101" t="s">
        <v>176</v>
      </c>
      <c r="D61" s="101" t="s">
        <v>149</v>
      </c>
      <c r="E61" s="100" t="s">
        <v>398</v>
      </c>
      <c r="F61" s="100">
        <v>810</v>
      </c>
      <c r="G61" s="56">
        <v>0</v>
      </c>
    </row>
    <row r="62" spans="1:7" ht="15.75" hidden="1">
      <c r="A62" s="2" t="s">
        <v>6</v>
      </c>
      <c r="B62" s="47" t="s">
        <v>29</v>
      </c>
      <c r="C62" s="101" t="s">
        <v>176</v>
      </c>
      <c r="D62" s="101" t="s">
        <v>150</v>
      </c>
      <c r="E62" s="120"/>
      <c r="F62" s="120"/>
      <c r="G62" s="56">
        <f>G63</f>
        <v>0</v>
      </c>
    </row>
    <row r="63" spans="1:7" ht="18" customHeight="1" hidden="1">
      <c r="A63" s="52" t="s">
        <v>184</v>
      </c>
      <c r="B63" s="47" t="s">
        <v>29</v>
      </c>
      <c r="C63" s="101" t="s">
        <v>176</v>
      </c>
      <c r="D63" s="101" t="s">
        <v>150</v>
      </c>
      <c r="E63" s="100" t="s">
        <v>398</v>
      </c>
      <c r="F63" s="120"/>
      <c r="G63" s="56">
        <f>G64</f>
        <v>0</v>
      </c>
    </row>
    <row r="64" spans="1:7" ht="31.5" hidden="1">
      <c r="A64" s="52" t="s">
        <v>160</v>
      </c>
      <c r="B64" s="47" t="s">
        <v>29</v>
      </c>
      <c r="C64" s="101" t="s">
        <v>176</v>
      </c>
      <c r="D64" s="101" t="s">
        <v>150</v>
      </c>
      <c r="E64" s="100" t="s">
        <v>398</v>
      </c>
      <c r="F64" s="100">
        <v>244</v>
      </c>
      <c r="G64" s="56">
        <v>0</v>
      </c>
    </row>
    <row r="65" spans="1:7" ht="15.75">
      <c r="A65" s="2" t="s">
        <v>4</v>
      </c>
      <c r="B65" s="47" t="s">
        <v>29</v>
      </c>
      <c r="C65" s="101" t="s">
        <v>176</v>
      </c>
      <c r="D65" s="101" t="s">
        <v>149</v>
      </c>
      <c r="E65" s="122"/>
      <c r="F65" s="122"/>
      <c r="G65" s="56">
        <f>G67</f>
        <v>2258</v>
      </c>
    </row>
    <row r="66" spans="1:7" ht="18.75" customHeight="1">
      <c r="A66" s="2" t="s">
        <v>535</v>
      </c>
      <c r="B66" s="47" t="s">
        <v>29</v>
      </c>
      <c r="C66" s="101" t="s">
        <v>176</v>
      </c>
      <c r="D66" s="101" t="s">
        <v>149</v>
      </c>
      <c r="E66" s="100" t="s">
        <v>534</v>
      </c>
      <c r="F66" s="122"/>
      <c r="G66" s="56">
        <f>G67</f>
        <v>2258</v>
      </c>
    </row>
    <row r="67" spans="1:7" ht="31.5">
      <c r="A67" s="2" t="s">
        <v>186</v>
      </c>
      <c r="B67" s="47" t="s">
        <v>29</v>
      </c>
      <c r="C67" s="101" t="s">
        <v>176</v>
      </c>
      <c r="D67" s="101" t="s">
        <v>149</v>
      </c>
      <c r="E67" s="100" t="s">
        <v>536</v>
      </c>
      <c r="F67" s="100"/>
      <c r="G67" s="56">
        <f>G68+G69</f>
        <v>2258</v>
      </c>
    </row>
    <row r="68" spans="1:7" ht="31.5">
      <c r="A68" s="52" t="s">
        <v>160</v>
      </c>
      <c r="B68" s="47" t="s">
        <v>29</v>
      </c>
      <c r="C68" s="101" t="s">
        <v>176</v>
      </c>
      <c r="D68" s="101" t="s">
        <v>149</v>
      </c>
      <c r="E68" s="100" t="s">
        <v>536</v>
      </c>
      <c r="F68" s="100">
        <v>244</v>
      </c>
      <c r="G68" s="56">
        <v>200</v>
      </c>
    </row>
    <row r="69" spans="1:7" ht="15.75">
      <c r="A69" s="46" t="s">
        <v>519</v>
      </c>
      <c r="B69" s="47" t="s">
        <v>29</v>
      </c>
      <c r="C69" s="101" t="s">
        <v>176</v>
      </c>
      <c r="D69" s="101" t="s">
        <v>149</v>
      </c>
      <c r="E69" s="100" t="s">
        <v>536</v>
      </c>
      <c r="F69" s="100">
        <v>853</v>
      </c>
      <c r="G69" s="56">
        <v>2058</v>
      </c>
    </row>
    <row r="70" spans="1:7" ht="47.25">
      <c r="A70" s="58" t="s">
        <v>421</v>
      </c>
      <c r="B70" s="47" t="s">
        <v>29</v>
      </c>
      <c r="C70" s="101"/>
      <c r="D70" s="101"/>
      <c r="E70" s="100" t="s">
        <v>190</v>
      </c>
      <c r="F70" s="100"/>
      <c r="G70" s="56">
        <f>G71+G90+G99+G113+G125+G133</f>
        <v>3777.9</v>
      </c>
    </row>
    <row r="71" spans="1:7" ht="63">
      <c r="A71" s="53" t="s">
        <v>191</v>
      </c>
      <c r="B71" s="47" t="s">
        <v>29</v>
      </c>
      <c r="C71" s="101"/>
      <c r="D71" s="101"/>
      <c r="E71" s="119" t="s">
        <v>192</v>
      </c>
      <c r="F71" s="119"/>
      <c r="G71" s="166">
        <f>G72+G82+G85</f>
        <v>1777.4</v>
      </c>
    </row>
    <row r="72" spans="1:7" ht="15.75">
      <c r="A72" s="46" t="s">
        <v>2</v>
      </c>
      <c r="B72" s="47" t="s">
        <v>29</v>
      </c>
      <c r="C72" s="101" t="s">
        <v>149</v>
      </c>
      <c r="D72" s="101" t="s">
        <v>193</v>
      </c>
      <c r="E72" s="119"/>
      <c r="F72" s="119"/>
      <c r="G72" s="56">
        <f>G73+G76+G78+G80</f>
        <v>1697.4</v>
      </c>
    </row>
    <row r="73" spans="1:7" ht="31.5">
      <c r="A73" s="52" t="s">
        <v>194</v>
      </c>
      <c r="B73" s="47" t="s">
        <v>29</v>
      </c>
      <c r="C73" s="101" t="s">
        <v>149</v>
      </c>
      <c r="D73" s="101" t="s">
        <v>193</v>
      </c>
      <c r="E73" s="100" t="s">
        <v>195</v>
      </c>
      <c r="F73" s="100"/>
      <c r="G73" s="56">
        <f>G74+G75</f>
        <v>1577.4</v>
      </c>
    </row>
    <row r="74" spans="1:7" ht="31.5">
      <c r="A74" s="46" t="s">
        <v>160</v>
      </c>
      <c r="B74" s="47" t="s">
        <v>29</v>
      </c>
      <c r="C74" s="101" t="s">
        <v>149</v>
      </c>
      <c r="D74" s="101" t="s">
        <v>193</v>
      </c>
      <c r="E74" s="100" t="s">
        <v>195</v>
      </c>
      <c r="F74" s="100">
        <v>244</v>
      </c>
      <c r="G74" s="56">
        <v>1557.4</v>
      </c>
    </row>
    <row r="75" spans="1:7" ht="15.75">
      <c r="A75" s="2" t="s">
        <v>196</v>
      </c>
      <c r="B75" s="47" t="s">
        <v>29</v>
      </c>
      <c r="C75" s="101" t="s">
        <v>149</v>
      </c>
      <c r="D75" s="101" t="s">
        <v>193</v>
      </c>
      <c r="E75" s="100" t="s">
        <v>195</v>
      </c>
      <c r="F75" s="100">
        <v>350</v>
      </c>
      <c r="G75" s="56">
        <v>20</v>
      </c>
    </row>
    <row r="76" spans="1:7" ht="21" customHeight="1">
      <c r="A76" s="52" t="s">
        <v>197</v>
      </c>
      <c r="B76" s="47" t="s">
        <v>29</v>
      </c>
      <c r="C76" s="101" t="s">
        <v>149</v>
      </c>
      <c r="D76" s="101" t="s">
        <v>193</v>
      </c>
      <c r="E76" s="100" t="s">
        <v>198</v>
      </c>
      <c r="F76" s="100"/>
      <c r="G76" s="56">
        <f>G77</f>
        <v>120</v>
      </c>
    </row>
    <row r="77" spans="1:7" ht="31.5">
      <c r="A77" s="46" t="s">
        <v>160</v>
      </c>
      <c r="B77" s="47" t="s">
        <v>29</v>
      </c>
      <c r="C77" s="101" t="s">
        <v>149</v>
      </c>
      <c r="D77" s="101" t="s">
        <v>193</v>
      </c>
      <c r="E77" s="100" t="s">
        <v>198</v>
      </c>
      <c r="F77" s="100">
        <v>244</v>
      </c>
      <c r="G77" s="56">
        <v>120</v>
      </c>
    </row>
    <row r="78" spans="1:7" ht="15.75" hidden="1">
      <c r="A78" s="52" t="s">
        <v>199</v>
      </c>
      <c r="B78" s="47" t="s">
        <v>29</v>
      </c>
      <c r="C78" s="101" t="s">
        <v>149</v>
      </c>
      <c r="D78" s="101" t="s">
        <v>193</v>
      </c>
      <c r="E78" s="100" t="s">
        <v>200</v>
      </c>
      <c r="F78" s="100"/>
      <c r="G78" s="56">
        <f>G79</f>
        <v>0</v>
      </c>
    </row>
    <row r="79" spans="1:7" ht="31.5" hidden="1">
      <c r="A79" s="46" t="s">
        <v>160</v>
      </c>
      <c r="B79" s="47" t="s">
        <v>29</v>
      </c>
      <c r="C79" s="101" t="s">
        <v>149</v>
      </c>
      <c r="D79" s="101" t="s">
        <v>193</v>
      </c>
      <c r="E79" s="100" t="s">
        <v>200</v>
      </c>
      <c r="F79" s="100">
        <v>244</v>
      </c>
      <c r="G79" s="56">
        <v>0</v>
      </c>
    </row>
    <row r="80" spans="1:7" ht="15.75" hidden="1">
      <c r="A80" s="52" t="s">
        <v>201</v>
      </c>
      <c r="B80" s="47" t="s">
        <v>29</v>
      </c>
      <c r="C80" s="101" t="s">
        <v>149</v>
      </c>
      <c r="D80" s="101" t="s">
        <v>193</v>
      </c>
      <c r="E80" s="100" t="s">
        <v>202</v>
      </c>
      <c r="F80" s="100"/>
      <c r="G80" s="56">
        <f>G81</f>
        <v>0</v>
      </c>
    </row>
    <row r="81" spans="1:7" ht="15.75" hidden="1">
      <c r="A81" s="2" t="s">
        <v>196</v>
      </c>
      <c r="B81" s="47" t="s">
        <v>29</v>
      </c>
      <c r="C81" s="101" t="s">
        <v>149</v>
      </c>
      <c r="D81" s="101" t="s">
        <v>193</v>
      </c>
      <c r="E81" s="100" t="s">
        <v>202</v>
      </c>
      <c r="F81" s="100">
        <v>350</v>
      </c>
      <c r="G81" s="56">
        <v>0</v>
      </c>
    </row>
    <row r="82" spans="1:7" ht="15.75">
      <c r="A82" s="46" t="s">
        <v>6</v>
      </c>
      <c r="B82" s="47"/>
      <c r="C82" s="101" t="s">
        <v>176</v>
      </c>
      <c r="D82" s="101" t="s">
        <v>150</v>
      </c>
      <c r="E82" s="100"/>
      <c r="F82" s="100"/>
      <c r="G82" s="56">
        <f>G83</f>
        <v>80</v>
      </c>
    </row>
    <row r="83" spans="1:7" ht="15.75">
      <c r="A83" s="52" t="s">
        <v>201</v>
      </c>
      <c r="B83" s="47" t="s">
        <v>29</v>
      </c>
      <c r="C83" s="101" t="s">
        <v>176</v>
      </c>
      <c r="D83" s="101" t="s">
        <v>150</v>
      </c>
      <c r="E83" s="100" t="s">
        <v>202</v>
      </c>
      <c r="F83" s="100"/>
      <c r="G83" s="56">
        <f>G84</f>
        <v>80</v>
      </c>
    </row>
    <row r="84" spans="1:7" ht="31.5">
      <c r="A84" s="46" t="s">
        <v>160</v>
      </c>
      <c r="B84" s="47" t="s">
        <v>29</v>
      </c>
      <c r="C84" s="101" t="s">
        <v>176</v>
      </c>
      <c r="D84" s="101" t="s">
        <v>150</v>
      </c>
      <c r="E84" s="100" t="s">
        <v>202</v>
      </c>
      <c r="F84" s="100">
        <v>244</v>
      </c>
      <c r="G84" s="56">
        <v>80</v>
      </c>
    </row>
    <row r="85" spans="1:7" ht="15.75" hidden="1">
      <c r="A85" s="46" t="s">
        <v>2</v>
      </c>
      <c r="B85" s="47"/>
      <c r="C85" s="101" t="s">
        <v>149</v>
      </c>
      <c r="D85" s="101" t="s">
        <v>193</v>
      </c>
      <c r="E85" s="100"/>
      <c r="F85" s="100"/>
      <c r="G85" s="56">
        <f>G86+G88</f>
        <v>0</v>
      </c>
    </row>
    <row r="86" spans="1:7" ht="15.75" hidden="1">
      <c r="A86" s="52" t="s">
        <v>203</v>
      </c>
      <c r="B86" s="47" t="s">
        <v>29</v>
      </c>
      <c r="C86" s="101" t="s">
        <v>149</v>
      </c>
      <c r="D86" s="101" t="s">
        <v>193</v>
      </c>
      <c r="E86" s="100" t="s">
        <v>204</v>
      </c>
      <c r="F86" s="100"/>
      <c r="G86" s="56">
        <f>G87</f>
        <v>0</v>
      </c>
    </row>
    <row r="87" spans="1:7" ht="31.5" hidden="1">
      <c r="A87" s="46" t="s">
        <v>160</v>
      </c>
      <c r="B87" s="47" t="s">
        <v>29</v>
      </c>
      <c r="C87" s="101" t="s">
        <v>149</v>
      </c>
      <c r="D87" s="101" t="s">
        <v>193</v>
      </c>
      <c r="E87" s="100" t="s">
        <v>204</v>
      </c>
      <c r="F87" s="100">
        <v>244</v>
      </c>
      <c r="G87" s="56">
        <v>0</v>
      </c>
    </row>
    <row r="88" spans="1:7" ht="31.5" hidden="1">
      <c r="A88" s="52" t="s">
        <v>205</v>
      </c>
      <c r="B88" s="47" t="s">
        <v>29</v>
      </c>
      <c r="C88" s="101" t="s">
        <v>149</v>
      </c>
      <c r="D88" s="101" t="s">
        <v>193</v>
      </c>
      <c r="E88" s="100" t="s">
        <v>206</v>
      </c>
      <c r="F88" s="100"/>
      <c r="G88" s="56">
        <f>G89</f>
        <v>0</v>
      </c>
    </row>
    <row r="89" spans="1:7" ht="31.5" hidden="1">
      <c r="A89" s="46" t="s">
        <v>160</v>
      </c>
      <c r="B89" s="47" t="s">
        <v>29</v>
      </c>
      <c r="C89" s="101" t="s">
        <v>149</v>
      </c>
      <c r="D89" s="101" t="s">
        <v>193</v>
      </c>
      <c r="E89" s="100" t="s">
        <v>206</v>
      </c>
      <c r="F89" s="100">
        <v>244</v>
      </c>
      <c r="G89" s="56">
        <v>0</v>
      </c>
    </row>
    <row r="90" spans="1:7" ht="47.25">
      <c r="A90" s="53" t="s">
        <v>422</v>
      </c>
      <c r="B90" s="59" t="s">
        <v>29</v>
      </c>
      <c r="C90" s="123"/>
      <c r="D90" s="123"/>
      <c r="E90" s="119" t="s">
        <v>207</v>
      </c>
      <c r="F90" s="100"/>
      <c r="G90" s="166">
        <f>G91</f>
        <v>485</v>
      </c>
    </row>
    <row r="91" spans="1:7" ht="15.75">
      <c r="A91" s="9" t="s">
        <v>31</v>
      </c>
      <c r="B91" s="47" t="s">
        <v>29</v>
      </c>
      <c r="C91" s="101" t="s">
        <v>208</v>
      </c>
      <c r="D91" s="101" t="s">
        <v>176</v>
      </c>
      <c r="E91" s="98"/>
      <c r="F91" s="100"/>
      <c r="G91" s="56">
        <f>G92+G95+G97</f>
        <v>485</v>
      </c>
    </row>
    <row r="92" spans="1:7" ht="15.75">
      <c r="A92" s="52" t="s">
        <v>209</v>
      </c>
      <c r="B92" s="47" t="s">
        <v>29</v>
      </c>
      <c r="C92" s="101" t="s">
        <v>208</v>
      </c>
      <c r="D92" s="101" t="s">
        <v>176</v>
      </c>
      <c r="E92" s="100" t="s">
        <v>210</v>
      </c>
      <c r="F92" s="100"/>
      <c r="G92" s="56">
        <f>G93+G94</f>
        <v>420</v>
      </c>
    </row>
    <row r="93" spans="1:7" ht="31.5">
      <c r="A93" s="46" t="s">
        <v>160</v>
      </c>
      <c r="B93" s="47" t="s">
        <v>29</v>
      </c>
      <c r="C93" s="101" t="s">
        <v>208</v>
      </c>
      <c r="D93" s="101" t="s">
        <v>176</v>
      </c>
      <c r="E93" s="100" t="s">
        <v>210</v>
      </c>
      <c r="F93" s="100">
        <v>244</v>
      </c>
      <c r="G93" s="56">
        <v>420</v>
      </c>
    </row>
    <row r="94" spans="1:7" ht="15.75" hidden="1">
      <c r="A94" s="2" t="s">
        <v>211</v>
      </c>
      <c r="B94" s="47" t="s">
        <v>29</v>
      </c>
      <c r="C94" s="101" t="s">
        <v>208</v>
      </c>
      <c r="D94" s="101" t="s">
        <v>176</v>
      </c>
      <c r="E94" s="100" t="s">
        <v>210</v>
      </c>
      <c r="F94" s="100">
        <v>852</v>
      </c>
      <c r="G94" s="56">
        <v>0</v>
      </c>
    </row>
    <row r="95" spans="1:7" ht="15.75">
      <c r="A95" s="52" t="s">
        <v>212</v>
      </c>
      <c r="B95" s="47" t="s">
        <v>29</v>
      </c>
      <c r="C95" s="101" t="s">
        <v>208</v>
      </c>
      <c r="D95" s="101" t="s">
        <v>176</v>
      </c>
      <c r="E95" s="100" t="s">
        <v>213</v>
      </c>
      <c r="F95" s="100"/>
      <c r="G95" s="56">
        <f>G96</f>
        <v>20</v>
      </c>
    </row>
    <row r="96" spans="1:7" ht="31.5">
      <c r="A96" s="46" t="s">
        <v>160</v>
      </c>
      <c r="B96" s="47" t="s">
        <v>29</v>
      </c>
      <c r="C96" s="101" t="s">
        <v>208</v>
      </c>
      <c r="D96" s="101" t="s">
        <v>176</v>
      </c>
      <c r="E96" s="100" t="s">
        <v>213</v>
      </c>
      <c r="F96" s="100">
        <v>244</v>
      </c>
      <c r="G96" s="56">
        <v>20</v>
      </c>
    </row>
    <row r="97" spans="1:7" ht="31.5">
      <c r="A97" s="52" t="s">
        <v>679</v>
      </c>
      <c r="B97" s="47" t="s">
        <v>29</v>
      </c>
      <c r="C97" s="101" t="s">
        <v>208</v>
      </c>
      <c r="D97" s="101" t="s">
        <v>176</v>
      </c>
      <c r="E97" s="100" t="s">
        <v>214</v>
      </c>
      <c r="F97" s="100"/>
      <c r="G97" s="56">
        <f>G98</f>
        <v>45</v>
      </c>
    </row>
    <row r="98" spans="1:7" ht="31.5">
      <c r="A98" s="46" t="s">
        <v>160</v>
      </c>
      <c r="B98" s="47" t="s">
        <v>29</v>
      </c>
      <c r="C98" s="101" t="s">
        <v>208</v>
      </c>
      <c r="D98" s="101" t="s">
        <v>176</v>
      </c>
      <c r="E98" s="100" t="s">
        <v>214</v>
      </c>
      <c r="F98" s="100">
        <v>244</v>
      </c>
      <c r="G98" s="56">
        <v>45</v>
      </c>
    </row>
    <row r="99" spans="1:7" ht="47.25">
      <c r="A99" s="53" t="s">
        <v>215</v>
      </c>
      <c r="B99" s="47" t="s">
        <v>29</v>
      </c>
      <c r="C99" s="124"/>
      <c r="D99" s="124"/>
      <c r="E99" s="119" t="s">
        <v>216</v>
      </c>
      <c r="F99" s="119"/>
      <c r="G99" s="166">
        <f>G100</f>
        <v>989</v>
      </c>
    </row>
    <row r="100" spans="1:7" ht="15.75">
      <c r="A100" s="52" t="s">
        <v>28</v>
      </c>
      <c r="B100" s="47" t="s">
        <v>29</v>
      </c>
      <c r="C100" s="101" t="s">
        <v>217</v>
      </c>
      <c r="D100" s="101" t="s">
        <v>217</v>
      </c>
      <c r="E100" s="98"/>
      <c r="F100" s="98"/>
      <c r="G100" s="56">
        <f>G101+G103+G106+G109+G111</f>
        <v>989</v>
      </c>
    </row>
    <row r="101" spans="1:7" ht="31.5">
      <c r="A101" s="52" t="s">
        <v>218</v>
      </c>
      <c r="B101" s="47" t="s">
        <v>29</v>
      </c>
      <c r="C101" s="101" t="s">
        <v>217</v>
      </c>
      <c r="D101" s="101" t="s">
        <v>217</v>
      </c>
      <c r="E101" s="100" t="s">
        <v>219</v>
      </c>
      <c r="F101" s="100"/>
      <c r="G101" s="56">
        <f>G102</f>
        <v>40</v>
      </c>
    </row>
    <row r="102" spans="1:7" ht="31.5">
      <c r="A102" s="46" t="s">
        <v>160</v>
      </c>
      <c r="B102" s="47" t="s">
        <v>29</v>
      </c>
      <c r="C102" s="101" t="s">
        <v>217</v>
      </c>
      <c r="D102" s="101" t="s">
        <v>217</v>
      </c>
      <c r="E102" s="100" t="s">
        <v>219</v>
      </c>
      <c r="F102" s="100">
        <v>244</v>
      </c>
      <c r="G102" s="56">
        <v>40</v>
      </c>
    </row>
    <row r="103" spans="1:7" ht="47.25">
      <c r="A103" s="52" t="s">
        <v>220</v>
      </c>
      <c r="B103" s="47" t="s">
        <v>29</v>
      </c>
      <c r="C103" s="101" t="s">
        <v>217</v>
      </c>
      <c r="D103" s="101" t="s">
        <v>217</v>
      </c>
      <c r="E103" s="100" t="s">
        <v>221</v>
      </c>
      <c r="F103" s="100"/>
      <c r="G103" s="56">
        <f>G104+G105</f>
        <v>220</v>
      </c>
    </row>
    <row r="104" spans="1:7" ht="15.75" hidden="1">
      <c r="A104" s="2" t="s">
        <v>222</v>
      </c>
      <c r="B104" s="47" t="s">
        <v>29</v>
      </c>
      <c r="C104" s="101" t="s">
        <v>217</v>
      </c>
      <c r="D104" s="101" t="s">
        <v>217</v>
      </c>
      <c r="E104" s="100" t="s">
        <v>221</v>
      </c>
      <c r="F104" s="100">
        <v>111</v>
      </c>
      <c r="G104" s="56">
        <v>0</v>
      </c>
    </row>
    <row r="105" spans="1:7" ht="31.5">
      <c r="A105" s="46" t="s">
        <v>160</v>
      </c>
      <c r="B105" s="47" t="s">
        <v>29</v>
      </c>
      <c r="C105" s="101" t="s">
        <v>217</v>
      </c>
      <c r="D105" s="101" t="s">
        <v>217</v>
      </c>
      <c r="E105" s="100" t="s">
        <v>221</v>
      </c>
      <c r="F105" s="100">
        <v>244</v>
      </c>
      <c r="G105" s="56">
        <v>220</v>
      </c>
    </row>
    <row r="106" spans="1:7" ht="31.5">
      <c r="A106" s="52" t="s">
        <v>223</v>
      </c>
      <c r="B106" s="47" t="s">
        <v>29</v>
      </c>
      <c r="C106" s="101" t="s">
        <v>217</v>
      </c>
      <c r="D106" s="101" t="s">
        <v>217</v>
      </c>
      <c r="E106" s="100" t="s">
        <v>224</v>
      </c>
      <c r="F106" s="100"/>
      <c r="G106" s="56">
        <f>G107+G108</f>
        <v>297</v>
      </c>
    </row>
    <row r="107" spans="1:7" ht="15.75">
      <c r="A107" s="2" t="s">
        <v>196</v>
      </c>
      <c r="B107" s="47" t="s">
        <v>29</v>
      </c>
      <c r="C107" s="101" t="s">
        <v>217</v>
      </c>
      <c r="D107" s="101" t="s">
        <v>217</v>
      </c>
      <c r="E107" s="100" t="s">
        <v>224</v>
      </c>
      <c r="F107" s="100">
        <v>350</v>
      </c>
      <c r="G107" s="56">
        <v>42</v>
      </c>
    </row>
    <row r="108" spans="1:7" ht="31.5">
      <c r="A108" s="46" t="s">
        <v>160</v>
      </c>
      <c r="B108" s="47" t="s">
        <v>29</v>
      </c>
      <c r="C108" s="101" t="s">
        <v>217</v>
      </c>
      <c r="D108" s="101" t="s">
        <v>217</v>
      </c>
      <c r="E108" s="100" t="s">
        <v>224</v>
      </c>
      <c r="F108" s="100">
        <v>244</v>
      </c>
      <c r="G108" s="56">
        <v>255</v>
      </c>
    </row>
    <row r="109" spans="1:7" ht="15.75" hidden="1">
      <c r="A109" s="52" t="s">
        <v>225</v>
      </c>
      <c r="B109" s="47" t="s">
        <v>29</v>
      </c>
      <c r="C109" s="101" t="s">
        <v>217</v>
      </c>
      <c r="D109" s="101" t="s">
        <v>217</v>
      </c>
      <c r="E109" s="100" t="s">
        <v>226</v>
      </c>
      <c r="F109" s="100"/>
      <c r="G109" s="56">
        <f>G110</f>
        <v>0</v>
      </c>
    </row>
    <row r="110" spans="1:7" ht="31.5" hidden="1">
      <c r="A110" s="46" t="s">
        <v>160</v>
      </c>
      <c r="B110" s="47" t="s">
        <v>29</v>
      </c>
      <c r="C110" s="101" t="s">
        <v>217</v>
      </c>
      <c r="D110" s="101" t="s">
        <v>217</v>
      </c>
      <c r="E110" s="100" t="s">
        <v>226</v>
      </c>
      <c r="F110" s="100">
        <v>244</v>
      </c>
      <c r="G110" s="56">
        <v>0</v>
      </c>
    </row>
    <row r="111" spans="1:7" ht="31.5">
      <c r="A111" s="52" t="s">
        <v>227</v>
      </c>
      <c r="B111" s="47" t="s">
        <v>29</v>
      </c>
      <c r="C111" s="101" t="s">
        <v>217</v>
      </c>
      <c r="D111" s="101" t="s">
        <v>217</v>
      </c>
      <c r="E111" s="100" t="s">
        <v>228</v>
      </c>
      <c r="F111" s="100"/>
      <c r="G111" s="56">
        <f>G112</f>
        <v>432</v>
      </c>
    </row>
    <row r="112" spans="1:7" ht="31.5">
      <c r="A112" s="46" t="s">
        <v>160</v>
      </c>
      <c r="B112" s="47" t="s">
        <v>29</v>
      </c>
      <c r="C112" s="101" t="s">
        <v>217</v>
      </c>
      <c r="D112" s="101" t="s">
        <v>217</v>
      </c>
      <c r="E112" s="100" t="s">
        <v>228</v>
      </c>
      <c r="F112" s="100">
        <v>244</v>
      </c>
      <c r="G112" s="56">
        <v>432</v>
      </c>
    </row>
    <row r="113" spans="1:7" ht="57" customHeight="1">
      <c r="A113" s="53" t="s">
        <v>680</v>
      </c>
      <c r="B113" s="47" t="s">
        <v>29</v>
      </c>
      <c r="C113" s="124"/>
      <c r="D113" s="124"/>
      <c r="E113" s="119" t="s">
        <v>229</v>
      </c>
      <c r="F113" s="119"/>
      <c r="G113" s="166">
        <f>G114</f>
        <v>155</v>
      </c>
    </row>
    <row r="114" spans="1:7" ht="15.75">
      <c r="A114" s="52" t="s">
        <v>28</v>
      </c>
      <c r="B114" s="47" t="s">
        <v>29</v>
      </c>
      <c r="C114" s="101" t="s">
        <v>217</v>
      </c>
      <c r="D114" s="101" t="s">
        <v>217</v>
      </c>
      <c r="E114" s="98"/>
      <c r="F114" s="98"/>
      <c r="G114" s="56">
        <f>G115+G117+G119+G121+G123</f>
        <v>155</v>
      </c>
    </row>
    <row r="115" spans="1:7" ht="47.25">
      <c r="A115" s="52" t="s">
        <v>230</v>
      </c>
      <c r="B115" s="47" t="s">
        <v>29</v>
      </c>
      <c r="C115" s="101" t="s">
        <v>217</v>
      </c>
      <c r="D115" s="101" t="s">
        <v>217</v>
      </c>
      <c r="E115" s="100" t="s">
        <v>231</v>
      </c>
      <c r="F115" s="100"/>
      <c r="G115" s="56">
        <f>G116</f>
        <v>6</v>
      </c>
    </row>
    <row r="116" spans="1:7" ht="31.5">
      <c r="A116" s="46" t="s">
        <v>160</v>
      </c>
      <c r="B116" s="47" t="s">
        <v>29</v>
      </c>
      <c r="C116" s="101" t="s">
        <v>217</v>
      </c>
      <c r="D116" s="101" t="s">
        <v>217</v>
      </c>
      <c r="E116" s="100" t="s">
        <v>231</v>
      </c>
      <c r="F116" s="100">
        <v>244</v>
      </c>
      <c r="G116" s="56">
        <v>6</v>
      </c>
    </row>
    <row r="117" spans="1:7" ht="15.75">
      <c r="A117" s="52" t="s">
        <v>232</v>
      </c>
      <c r="B117" s="47" t="s">
        <v>29</v>
      </c>
      <c r="C117" s="101" t="s">
        <v>217</v>
      </c>
      <c r="D117" s="101" t="s">
        <v>217</v>
      </c>
      <c r="E117" s="100" t="s">
        <v>233</v>
      </c>
      <c r="F117" s="100"/>
      <c r="G117" s="56">
        <f>G118</f>
        <v>35</v>
      </c>
    </row>
    <row r="118" spans="1:7" ht="31.5">
      <c r="A118" s="46" t="s">
        <v>160</v>
      </c>
      <c r="B118" s="47" t="s">
        <v>29</v>
      </c>
      <c r="C118" s="101" t="s">
        <v>217</v>
      </c>
      <c r="D118" s="101" t="s">
        <v>217</v>
      </c>
      <c r="E118" s="100" t="s">
        <v>233</v>
      </c>
      <c r="F118" s="100">
        <v>244</v>
      </c>
      <c r="G118" s="56">
        <v>35</v>
      </c>
    </row>
    <row r="119" spans="1:7" ht="15.75">
      <c r="A119" s="52" t="s">
        <v>234</v>
      </c>
      <c r="B119" s="47" t="s">
        <v>29</v>
      </c>
      <c r="C119" s="101" t="s">
        <v>217</v>
      </c>
      <c r="D119" s="101" t="s">
        <v>217</v>
      </c>
      <c r="E119" s="100" t="s">
        <v>235</v>
      </c>
      <c r="F119" s="100"/>
      <c r="G119" s="56">
        <f>G120</f>
        <v>34</v>
      </c>
    </row>
    <row r="120" spans="1:7" ht="31.5">
      <c r="A120" s="46" t="s">
        <v>160</v>
      </c>
      <c r="B120" s="47" t="s">
        <v>29</v>
      </c>
      <c r="C120" s="101" t="s">
        <v>217</v>
      </c>
      <c r="D120" s="101" t="s">
        <v>217</v>
      </c>
      <c r="E120" s="100" t="s">
        <v>235</v>
      </c>
      <c r="F120" s="100">
        <v>244</v>
      </c>
      <c r="G120" s="56">
        <v>34</v>
      </c>
    </row>
    <row r="121" spans="1:7" ht="31.5" hidden="1">
      <c r="A121" s="52" t="s">
        <v>236</v>
      </c>
      <c r="B121" s="47" t="s">
        <v>29</v>
      </c>
      <c r="C121" s="101" t="s">
        <v>217</v>
      </c>
      <c r="D121" s="101" t="s">
        <v>217</v>
      </c>
      <c r="E121" s="100" t="s">
        <v>237</v>
      </c>
      <c r="F121" s="100"/>
      <c r="G121" s="56">
        <f>G122</f>
        <v>0</v>
      </c>
    </row>
    <row r="122" spans="1:7" ht="31.5" hidden="1">
      <c r="A122" s="46" t="s">
        <v>160</v>
      </c>
      <c r="B122" s="47" t="s">
        <v>29</v>
      </c>
      <c r="C122" s="101" t="s">
        <v>217</v>
      </c>
      <c r="D122" s="101" t="s">
        <v>217</v>
      </c>
      <c r="E122" s="100" t="s">
        <v>237</v>
      </c>
      <c r="F122" s="100">
        <v>244</v>
      </c>
      <c r="G122" s="56">
        <v>0</v>
      </c>
    </row>
    <row r="123" spans="1:7" ht="15.75">
      <c r="A123" s="52" t="s">
        <v>238</v>
      </c>
      <c r="B123" s="47" t="s">
        <v>29</v>
      </c>
      <c r="C123" s="101" t="s">
        <v>217</v>
      </c>
      <c r="D123" s="101" t="s">
        <v>217</v>
      </c>
      <c r="E123" s="100" t="s">
        <v>239</v>
      </c>
      <c r="F123" s="100"/>
      <c r="G123" s="56">
        <f>G124</f>
        <v>80</v>
      </c>
    </row>
    <row r="124" spans="1:7" ht="31.5">
      <c r="A124" s="46" t="s">
        <v>160</v>
      </c>
      <c r="B124" s="47" t="s">
        <v>29</v>
      </c>
      <c r="C124" s="101" t="s">
        <v>217</v>
      </c>
      <c r="D124" s="101" t="s">
        <v>217</v>
      </c>
      <c r="E124" s="100" t="s">
        <v>239</v>
      </c>
      <c r="F124" s="100">
        <v>244</v>
      </c>
      <c r="G124" s="56">
        <v>80</v>
      </c>
    </row>
    <row r="125" spans="1:7" ht="63">
      <c r="A125" s="53" t="s">
        <v>240</v>
      </c>
      <c r="B125" s="59" t="s">
        <v>29</v>
      </c>
      <c r="C125" s="123"/>
      <c r="D125" s="123"/>
      <c r="E125" s="119" t="s">
        <v>241</v>
      </c>
      <c r="F125" s="119"/>
      <c r="G125" s="166">
        <f>G126</f>
        <v>26.5</v>
      </c>
    </row>
    <row r="126" spans="1:7" ht="15.75">
      <c r="A126" s="11" t="s">
        <v>28</v>
      </c>
      <c r="B126" s="151" t="s">
        <v>29</v>
      </c>
      <c r="C126" s="152" t="s">
        <v>217</v>
      </c>
      <c r="D126" s="152" t="s">
        <v>217</v>
      </c>
      <c r="E126" s="153"/>
      <c r="F126" s="153"/>
      <c r="G126" s="167">
        <f>G127+G129+G131</f>
        <v>26.5</v>
      </c>
    </row>
    <row r="127" spans="1:7" ht="31.5">
      <c r="A127" s="52" t="s">
        <v>242</v>
      </c>
      <c r="B127" s="47" t="s">
        <v>29</v>
      </c>
      <c r="C127" s="101" t="s">
        <v>217</v>
      </c>
      <c r="D127" s="101" t="s">
        <v>217</v>
      </c>
      <c r="E127" s="100" t="s">
        <v>243</v>
      </c>
      <c r="F127" s="100"/>
      <c r="G127" s="56">
        <f>G128</f>
        <v>10</v>
      </c>
    </row>
    <row r="128" spans="1:7" ht="31.5">
      <c r="A128" s="46" t="s">
        <v>160</v>
      </c>
      <c r="B128" s="47" t="s">
        <v>29</v>
      </c>
      <c r="C128" s="101" t="s">
        <v>217</v>
      </c>
      <c r="D128" s="101" t="s">
        <v>217</v>
      </c>
      <c r="E128" s="100" t="s">
        <v>243</v>
      </c>
      <c r="F128" s="100">
        <v>244</v>
      </c>
      <c r="G128" s="56">
        <v>10</v>
      </c>
    </row>
    <row r="129" spans="1:7" ht="31.5">
      <c r="A129" s="52" t="s">
        <v>244</v>
      </c>
      <c r="B129" s="47" t="s">
        <v>29</v>
      </c>
      <c r="C129" s="101" t="s">
        <v>217</v>
      </c>
      <c r="D129" s="101" t="s">
        <v>217</v>
      </c>
      <c r="E129" s="100" t="s">
        <v>245</v>
      </c>
      <c r="F129" s="100"/>
      <c r="G129" s="56">
        <f>G130</f>
        <v>16.5</v>
      </c>
    </row>
    <row r="130" spans="1:7" ht="31.5">
      <c r="A130" s="46" t="s">
        <v>160</v>
      </c>
      <c r="B130" s="47" t="s">
        <v>29</v>
      </c>
      <c r="C130" s="101" t="s">
        <v>217</v>
      </c>
      <c r="D130" s="101" t="s">
        <v>217</v>
      </c>
      <c r="E130" s="100" t="s">
        <v>245</v>
      </c>
      <c r="F130" s="100">
        <v>244</v>
      </c>
      <c r="G130" s="56">
        <v>16.5</v>
      </c>
    </row>
    <row r="131" spans="1:7" ht="31.5" hidden="1">
      <c r="A131" s="52" t="s">
        <v>246</v>
      </c>
      <c r="B131" s="47" t="s">
        <v>29</v>
      </c>
      <c r="C131" s="101" t="s">
        <v>217</v>
      </c>
      <c r="D131" s="101" t="s">
        <v>217</v>
      </c>
      <c r="E131" s="100" t="s">
        <v>247</v>
      </c>
      <c r="F131" s="100"/>
      <c r="G131" s="56">
        <f>G132</f>
        <v>0</v>
      </c>
    </row>
    <row r="132" spans="1:7" ht="31.5" hidden="1">
      <c r="A132" s="46" t="s">
        <v>160</v>
      </c>
      <c r="B132" s="47" t="s">
        <v>29</v>
      </c>
      <c r="C132" s="101" t="s">
        <v>217</v>
      </c>
      <c r="D132" s="101" t="s">
        <v>217</v>
      </c>
      <c r="E132" s="100" t="s">
        <v>247</v>
      </c>
      <c r="F132" s="100">
        <v>244</v>
      </c>
      <c r="G132" s="56">
        <v>0</v>
      </c>
    </row>
    <row r="133" spans="1:7" ht="63">
      <c r="A133" s="53" t="s">
        <v>379</v>
      </c>
      <c r="B133" s="47" t="s">
        <v>29</v>
      </c>
      <c r="C133" s="124"/>
      <c r="D133" s="124"/>
      <c r="E133" s="119" t="s">
        <v>248</v>
      </c>
      <c r="F133" s="119"/>
      <c r="G133" s="166">
        <f>G134+G142</f>
        <v>345</v>
      </c>
    </row>
    <row r="134" spans="1:7" ht="15.75">
      <c r="A134" s="46" t="s">
        <v>2</v>
      </c>
      <c r="B134" s="47" t="s">
        <v>29</v>
      </c>
      <c r="C134" s="101" t="s">
        <v>149</v>
      </c>
      <c r="D134" s="101" t="s">
        <v>193</v>
      </c>
      <c r="E134" s="98"/>
      <c r="F134" s="98"/>
      <c r="G134" s="56">
        <f>G135+G137+G139</f>
        <v>345</v>
      </c>
    </row>
    <row r="135" spans="1:7" ht="31.5" hidden="1">
      <c r="A135" s="52" t="s">
        <v>249</v>
      </c>
      <c r="B135" s="47" t="s">
        <v>29</v>
      </c>
      <c r="C135" s="101" t="s">
        <v>149</v>
      </c>
      <c r="D135" s="101" t="s">
        <v>193</v>
      </c>
      <c r="E135" s="100" t="s">
        <v>250</v>
      </c>
      <c r="F135" s="100"/>
      <c r="G135" s="56">
        <f>G136</f>
        <v>0</v>
      </c>
    </row>
    <row r="136" spans="1:7" ht="31.5" hidden="1">
      <c r="A136" s="46" t="s">
        <v>160</v>
      </c>
      <c r="B136" s="47" t="s">
        <v>29</v>
      </c>
      <c r="C136" s="101" t="s">
        <v>149</v>
      </c>
      <c r="D136" s="101" t="s">
        <v>193</v>
      </c>
      <c r="E136" s="100" t="s">
        <v>250</v>
      </c>
      <c r="F136" s="100">
        <v>244</v>
      </c>
      <c r="G136" s="56">
        <v>0</v>
      </c>
    </row>
    <row r="137" spans="1:7" ht="15.75" hidden="1">
      <c r="A137" s="52" t="s">
        <v>251</v>
      </c>
      <c r="B137" s="47" t="s">
        <v>29</v>
      </c>
      <c r="C137" s="101" t="s">
        <v>149</v>
      </c>
      <c r="D137" s="101" t="s">
        <v>193</v>
      </c>
      <c r="E137" s="100" t="s">
        <v>252</v>
      </c>
      <c r="F137" s="100"/>
      <c r="G137" s="56">
        <f>G138</f>
        <v>0</v>
      </c>
    </row>
    <row r="138" spans="1:7" ht="15.75" hidden="1">
      <c r="A138" s="2" t="s">
        <v>196</v>
      </c>
      <c r="B138" s="47" t="s">
        <v>29</v>
      </c>
      <c r="C138" s="101" t="s">
        <v>149</v>
      </c>
      <c r="D138" s="101" t="s">
        <v>193</v>
      </c>
      <c r="E138" s="100" t="s">
        <v>252</v>
      </c>
      <c r="F138" s="100">
        <v>350</v>
      </c>
      <c r="G138" s="56">
        <v>0</v>
      </c>
    </row>
    <row r="139" spans="1:7" ht="15.75">
      <c r="A139" s="52" t="s">
        <v>253</v>
      </c>
      <c r="B139" s="47" t="s">
        <v>29</v>
      </c>
      <c r="C139" s="101" t="s">
        <v>149</v>
      </c>
      <c r="D139" s="101" t="s">
        <v>193</v>
      </c>
      <c r="E139" s="100" t="s">
        <v>254</v>
      </c>
      <c r="F139" s="100"/>
      <c r="G139" s="56">
        <f>G140+G141</f>
        <v>345</v>
      </c>
    </row>
    <row r="140" spans="1:7" ht="31.5">
      <c r="A140" s="46" t="s">
        <v>160</v>
      </c>
      <c r="B140" s="47" t="s">
        <v>29</v>
      </c>
      <c r="C140" s="101" t="s">
        <v>149</v>
      </c>
      <c r="D140" s="101" t="s">
        <v>193</v>
      </c>
      <c r="E140" s="100" t="s">
        <v>254</v>
      </c>
      <c r="F140" s="100">
        <v>244</v>
      </c>
      <c r="G140" s="56">
        <v>330</v>
      </c>
    </row>
    <row r="141" spans="1:7" ht="15.75">
      <c r="A141" s="2" t="s">
        <v>196</v>
      </c>
      <c r="B141" s="47" t="s">
        <v>29</v>
      </c>
      <c r="C141" s="101" t="s">
        <v>149</v>
      </c>
      <c r="D141" s="101" t="s">
        <v>193</v>
      </c>
      <c r="E141" s="100" t="s">
        <v>254</v>
      </c>
      <c r="F141" s="100">
        <v>350</v>
      </c>
      <c r="G141" s="56">
        <v>15</v>
      </c>
    </row>
    <row r="142" spans="1:7" ht="15.75" hidden="1">
      <c r="A142" s="46" t="s">
        <v>8</v>
      </c>
      <c r="B142" s="47"/>
      <c r="C142" s="101" t="s">
        <v>255</v>
      </c>
      <c r="D142" s="101" t="s">
        <v>150</v>
      </c>
      <c r="E142" s="100"/>
      <c r="F142" s="100"/>
      <c r="G142" s="56">
        <f>G143</f>
        <v>0</v>
      </c>
    </row>
    <row r="143" spans="1:7" ht="31.5" hidden="1">
      <c r="A143" s="52" t="s">
        <v>256</v>
      </c>
      <c r="B143" s="47" t="s">
        <v>29</v>
      </c>
      <c r="C143" s="101" t="s">
        <v>255</v>
      </c>
      <c r="D143" s="101" t="s">
        <v>150</v>
      </c>
      <c r="E143" s="100" t="s">
        <v>257</v>
      </c>
      <c r="F143" s="100"/>
      <c r="G143" s="56">
        <f>G144</f>
        <v>0</v>
      </c>
    </row>
    <row r="144" spans="1:7" ht="31.5" hidden="1">
      <c r="A144" s="46" t="s">
        <v>160</v>
      </c>
      <c r="B144" s="47" t="s">
        <v>29</v>
      </c>
      <c r="C144" s="101" t="s">
        <v>255</v>
      </c>
      <c r="D144" s="101" t="s">
        <v>150</v>
      </c>
      <c r="E144" s="100" t="s">
        <v>257</v>
      </c>
      <c r="F144" s="100">
        <v>244</v>
      </c>
      <c r="G144" s="56">
        <v>0</v>
      </c>
    </row>
    <row r="145" spans="1:7" ht="30">
      <c r="A145" s="63" t="s">
        <v>258</v>
      </c>
      <c r="B145" s="47" t="s">
        <v>29</v>
      </c>
      <c r="C145" s="124"/>
      <c r="D145" s="124"/>
      <c r="E145" s="114" t="s">
        <v>259</v>
      </c>
      <c r="F145" s="114"/>
      <c r="G145" s="56">
        <f>G146+G161+G172</f>
        <v>26483.500000000004</v>
      </c>
    </row>
    <row r="146" spans="1:7" ht="15.75">
      <c r="A146" s="64" t="s">
        <v>260</v>
      </c>
      <c r="B146" s="47" t="s">
        <v>29</v>
      </c>
      <c r="C146" s="124"/>
      <c r="D146" s="124"/>
      <c r="E146" s="125" t="s">
        <v>261</v>
      </c>
      <c r="F146" s="113"/>
      <c r="G146" s="56">
        <f>G147</f>
        <v>26153.100000000002</v>
      </c>
    </row>
    <row r="147" spans="1:7" ht="15.75">
      <c r="A147" s="2" t="s">
        <v>7</v>
      </c>
      <c r="B147" s="47" t="s">
        <v>29</v>
      </c>
      <c r="C147" s="101" t="s">
        <v>262</v>
      </c>
      <c r="D147" s="101" t="s">
        <v>149</v>
      </c>
      <c r="E147" s="113"/>
      <c r="F147" s="113"/>
      <c r="G147" s="166">
        <f>G148+G153+G156+G159</f>
        <v>26153.100000000002</v>
      </c>
    </row>
    <row r="148" spans="1:7" ht="30">
      <c r="A148" s="57" t="s">
        <v>263</v>
      </c>
      <c r="B148" s="47" t="s">
        <v>29</v>
      </c>
      <c r="C148" s="101" t="s">
        <v>262</v>
      </c>
      <c r="D148" s="101" t="s">
        <v>149</v>
      </c>
      <c r="E148" s="100" t="s">
        <v>264</v>
      </c>
      <c r="F148" s="114"/>
      <c r="G148" s="56">
        <f>G149+G150+G151+G152</f>
        <v>24556.9</v>
      </c>
    </row>
    <row r="149" spans="1:7" ht="31.5">
      <c r="A149" s="46" t="s">
        <v>187</v>
      </c>
      <c r="B149" s="47" t="s">
        <v>29</v>
      </c>
      <c r="C149" s="101" t="s">
        <v>262</v>
      </c>
      <c r="D149" s="101" t="s">
        <v>149</v>
      </c>
      <c r="E149" s="100" t="s">
        <v>264</v>
      </c>
      <c r="F149" s="78">
        <v>111</v>
      </c>
      <c r="G149" s="56">
        <v>18105.2</v>
      </c>
    </row>
    <row r="150" spans="1:7" ht="15.75">
      <c r="A150" s="2" t="s">
        <v>188</v>
      </c>
      <c r="B150" s="47" t="s">
        <v>29</v>
      </c>
      <c r="C150" s="101" t="s">
        <v>262</v>
      </c>
      <c r="D150" s="101" t="s">
        <v>149</v>
      </c>
      <c r="E150" s="100" t="s">
        <v>264</v>
      </c>
      <c r="F150" s="78">
        <v>112</v>
      </c>
      <c r="G150" s="56">
        <v>45</v>
      </c>
    </row>
    <row r="151" spans="1:7" ht="31.5">
      <c r="A151" s="46" t="s">
        <v>159</v>
      </c>
      <c r="B151" s="47" t="s">
        <v>29</v>
      </c>
      <c r="C151" s="101" t="s">
        <v>262</v>
      </c>
      <c r="D151" s="101" t="s">
        <v>149</v>
      </c>
      <c r="E151" s="100" t="s">
        <v>264</v>
      </c>
      <c r="F151" s="78">
        <v>242</v>
      </c>
      <c r="G151" s="56">
        <v>431.3</v>
      </c>
    </row>
    <row r="152" spans="1:7" ht="31.5">
      <c r="A152" s="46" t="s">
        <v>160</v>
      </c>
      <c r="B152" s="47" t="s">
        <v>29</v>
      </c>
      <c r="C152" s="101" t="s">
        <v>262</v>
      </c>
      <c r="D152" s="101" t="s">
        <v>149</v>
      </c>
      <c r="E152" s="100" t="s">
        <v>264</v>
      </c>
      <c r="F152" s="78">
        <v>244</v>
      </c>
      <c r="G152" s="56">
        <v>5975.4</v>
      </c>
    </row>
    <row r="153" spans="1:7" ht="31.5">
      <c r="A153" s="58" t="s">
        <v>267</v>
      </c>
      <c r="B153" s="47" t="s">
        <v>29</v>
      </c>
      <c r="C153" s="101" t="s">
        <v>262</v>
      </c>
      <c r="D153" s="101" t="s">
        <v>149</v>
      </c>
      <c r="E153" s="107" t="s">
        <v>268</v>
      </c>
      <c r="F153" s="107"/>
      <c r="G153" s="56">
        <f>G155+G154</f>
        <v>570</v>
      </c>
    </row>
    <row r="154" spans="1:7" ht="15.75">
      <c r="A154" s="2" t="s">
        <v>188</v>
      </c>
      <c r="B154" s="47" t="s">
        <v>29</v>
      </c>
      <c r="C154" s="101" t="s">
        <v>262</v>
      </c>
      <c r="D154" s="101" t="s">
        <v>149</v>
      </c>
      <c r="E154" s="107" t="s">
        <v>268</v>
      </c>
      <c r="F154" s="107">
        <v>112</v>
      </c>
      <c r="G154" s="56">
        <v>10</v>
      </c>
    </row>
    <row r="155" spans="1:7" ht="31.5">
      <c r="A155" s="46" t="s">
        <v>160</v>
      </c>
      <c r="B155" s="47" t="s">
        <v>29</v>
      </c>
      <c r="C155" s="101" t="s">
        <v>262</v>
      </c>
      <c r="D155" s="101" t="s">
        <v>149</v>
      </c>
      <c r="E155" s="107" t="s">
        <v>268</v>
      </c>
      <c r="F155" s="107">
        <v>244</v>
      </c>
      <c r="G155" s="56">
        <v>560</v>
      </c>
    </row>
    <row r="156" spans="1:7" ht="31.5">
      <c r="A156" s="58" t="s">
        <v>269</v>
      </c>
      <c r="B156" s="47" t="s">
        <v>29</v>
      </c>
      <c r="C156" s="101" t="s">
        <v>262</v>
      </c>
      <c r="D156" s="101" t="s">
        <v>149</v>
      </c>
      <c r="E156" s="107" t="s">
        <v>270</v>
      </c>
      <c r="F156" s="107"/>
      <c r="G156" s="56">
        <f>G157+G158</f>
        <v>241.5</v>
      </c>
    </row>
    <row r="157" spans="1:7" ht="31.5">
      <c r="A157" s="46" t="s">
        <v>159</v>
      </c>
      <c r="B157" s="47" t="s">
        <v>29</v>
      </c>
      <c r="C157" s="101" t="s">
        <v>262</v>
      </c>
      <c r="D157" s="101" t="s">
        <v>149</v>
      </c>
      <c r="E157" s="107" t="s">
        <v>270</v>
      </c>
      <c r="F157" s="107">
        <v>242</v>
      </c>
      <c r="G157" s="56">
        <v>241.5</v>
      </c>
    </row>
    <row r="158" spans="1:7" ht="31.5" hidden="1">
      <c r="A158" s="46" t="s">
        <v>160</v>
      </c>
      <c r="B158" s="47" t="s">
        <v>29</v>
      </c>
      <c r="C158" s="101" t="s">
        <v>262</v>
      </c>
      <c r="D158" s="101" t="s">
        <v>149</v>
      </c>
      <c r="E158" s="107" t="s">
        <v>270</v>
      </c>
      <c r="F158" s="107">
        <v>244</v>
      </c>
      <c r="G158" s="56">
        <v>0</v>
      </c>
    </row>
    <row r="159" spans="1:7" ht="30.75" customHeight="1">
      <c r="A159" s="58" t="s">
        <v>273</v>
      </c>
      <c r="B159" s="47" t="s">
        <v>29</v>
      </c>
      <c r="C159" s="101" t="s">
        <v>262</v>
      </c>
      <c r="D159" s="101" t="s">
        <v>149</v>
      </c>
      <c r="E159" s="107" t="s">
        <v>274</v>
      </c>
      <c r="F159" s="107"/>
      <c r="G159" s="56">
        <f>G160</f>
        <v>784.7</v>
      </c>
    </row>
    <row r="160" spans="1:7" ht="31.5">
      <c r="A160" s="2" t="s">
        <v>178</v>
      </c>
      <c r="B160" s="47" t="s">
        <v>29</v>
      </c>
      <c r="C160" s="101" t="s">
        <v>262</v>
      </c>
      <c r="D160" s="101" t="s">
        <v>149</v>
      </c>
      <c r="E160" s="107" t="s">
        <v>274</v>
      </c>
      <c r="F160" s="107">
        <v>243</v>
      </c>
      <c r="G160" s="56">
        <v>784.7</v>
      </c>
    </row>
    <row r="161" spans="1:7" ht="47.25">
      <c r="A161" s="53" t="s">
        <v>275</v>
      </c>
      <c r="B161" s="47" t="s">
        <v>29</v>
      </c>
      <c r="C161" s="101"/>
      <c r="D161" s="101"/>
      <c r="E161" s="119" t="s">
        <v>276</v>
      </c>
      <c r="F161" s="119"/>
      <c r="G161" s="166">
        <f>G162</f>
        <v>122.5</v>
      </c>
    </row>
    <row r="162" spans="1:7" ht="15.75">
      <c r="A162" s="2" t="s">
        <v>7</v>
      </c>
      <c r="B162" s="47" t="s">
        <v>29</v>
      </c>
      <c r="C162" s="101" t="s">
        <v>262</v>
      </c>
      <c r="D162" s="101" t="s">
        <v>149</v>
      </c>
      <c r="E162" s="100"/>
      <c r="F162" s="100"/>
      <c r="G162" s="56">
        <f>G163+G167+G169</f>
        <v>122.5</v>
      </c>
    </row>
    <row r="163" spans="1:7" ht="15.75">
      <c r="A163" s="52" t="s">
        <v>277</v>
      </c>
      <c r="B163" s="47" t="s">
        <v>29</v>
      </c>
      <c r="C163" s="101" t="s">
        <v>262</v>
      </c>
      <c r="D163" s="101" t="s">
        <v>149</v>
      </c>
      <c r="E163" s="100" t="s">
        <v>278</v>
      </c>
      <c r="F163" s="100"/>
      <c r="G163" s="56">
        <f>G164+G165+G166</f>
        <v>61.6</v>
      </c>
    </row>
    <row r="164" spans="1:7" ht="15.75">
      <c r="A164" s="2" t="s">
        <v>188</v>
      </c>
      <c r="B164" s="47" t="s">
        <v>29</v>
      </c>
      <c r="C164" s="101" t="s">
        <v>262</v>
      </c>
      <c r="D164" s="101" t="s">
        <v>149</v>
      </c>
      <c r="E164" s="100" t="s">
        <v>278</v>
      </c>
      <c r="F164" s="100">
        <v>112</v>
      </c>
      <c r="G164" s="56">
        <v>5</v>
      </c>
    </row>
    <row r="165" spans="1:7" ht="31.5">
      <c r="A165" s="46" t="s">
        <v>159</v>
      </c>
      <c r="B165" s="47" t="s">
        <v>29</v>
      </c>
      <c r="C165" s="101" t="s">
        <v>262</v>
      </c>
      <c r="D165" s="101" t="s">
        <v>149</v>
      </c>
      <c r="E165" s="100" t="s">
        <v>278</v>
      </c>
      <c r="F165" s="100">
        <v>242</v>
      </c>
      <c r="G165" s="56">
        <v>34</v>
      </c>
    </row>
    <row r="166" spans="1:7" ht="31.5">
      <c r="A166" s="46" t="s">
        <v>160</v>
      </c>
      <c r="B166" s="47" t="s">
        <v>29</v>
      </c>
      <c r="C166" s="101" t="s">
        <v>262</v>
      </c>
      <c r="D166" s="101" t="s">
        <v>149</v>
      </c>
      <c r="E166" s="100" t="s">
        <v>278</v>
      </c>
      <c r="F166" s="114">
        <v>244</v>
      </c>
      <c r="G166" s="56">
        <v>22.6</v>
      </c>
    </row>
    <row r="167" spans="1:7" ht="15.75">
      <c r="A167" s="52" t="s">
        <v>279</v>
      </c>
      <c r="B167" s="47" t="s">
        <v>29</v>
      </c>
      <c r="C167" s="101" t="s">
        <v>262</v>
      </c>
      <c r="D167" s="101" t="s">
        <v>149</v>
      </c>
      <c r="E167" s="100" t="s">
        <v>280</v>
      </c>
      <c r="F167" s="100"/>
      <c r="G167" s="56">
        <f>G168</f>
        <v>20</v>
      </c>
    </row>
    <row r="168" spans="1:7" ht="31.5">
      <c r="A168" s="46" t="s">
        <v>160</v>
      </c>
      <c r="B168" s="47" t="s">
        <v>29</v>
      </c>
      <c r="C168" s="101" t="s">
        <v>262</v>
      </c>
      <c r="D168" s="101" t="s">
        <v>149</v>
      </c>
      <c r="E168" s="100" t="s">
        <v>280</v>
      </c>
      <c r="F168" s="114">
        <v>244</v>
      </c>
      <c r="G168" s="56">
        <v>20</v>
      </c>
    </row>
    <row r="169" spans="1:7" ht="15.75">
      <c r="A169" s="45" t="s">
        <v>189</v>
      </c>
      <c r="B169" s="47" t="s">
        <v>29</v>
      </c>
      <c r="C169" s="101" t="s">
        <v>262</v>
      </c>
      <c r="D169" s="101" t="s">
        <v>149</v>
      </c>
      <c r="E169" s="100" t="s">
        <v>281</v>
      </c>
      <c r="F169" s="100"/>
      <c r="G169" s="56">
        <f>G170+G171</f>
        <v>40.900000000000006</v>
      </c>
    </row>
    <row r="170" spans="1:7" ht="31.5">
      <c r="A170" s="46" t="s">
        <v>159</v>
      </c>
      <c r="B170" s="47" t="s">
        <v>29</v>
      </c>
      <c r="C170" s="101" t="s">
        <v>262</v>
      </c>
      <c r="D170" s="101" t="s">
        <v>149</v>
      </c>
      <c r="E170" s="100" t="s">
        <v>281</v>
      </c>
      <c r="F170" s="100">
        <v>242</v>
      </c>
      <c r="G170" s="56">
        <v>35.2</v>
      </c>
    </row>
    <row r="171" spans="1:7" ht="31.5">
      <c r="A171" s="46" t="s">
        <v>160</v>
      </c>
      <c r="B171" s="47" t="s">
        <v>29</v>
      </c>
      <c r="C171" s="101" t="s">
        <v>262</v>
      </c>
      <c r="D171" s="101" t="s">
        <v>149</v>
      </c>
      <c r="E171" s="100" t="s">
        <v>281</v>
      </c>
      <c r="F171" s="114">
        <v>244</v>
      </c>
      <c r="G171" s="56">
        <v>5.7</v>
      </c>
    </row>
    <row r="172" spans="1:7" ht="47.25">
      <c r="A172" s="53" t="s">
        <v>282</v>
      </c>
      <c r="B172" s="47" t="s">
        <v>29</v>
      </c>
      <c r="C172" s="101"/>
      <c r="D172" s="101"/>
      <c r="E172" s="119" t="s">
        <v>283</v>
      </c>
      <c r="F172" s="119"/>
      <c r="G172" s="166">
        <f>G173</f>
        <v>207.9</v>
      </c>
    </row>
    <row r="173" spans="1:7" ht="15.75">
      <c r="A173" s="2" t="s">
        <v>7</v>
      </c>
      <c r="B173" s="47" t="s">
        <v>29</v>
      </c>
      <c r="C173" s="101" t="s">
        <v>262</v>
      </c>
      <c r="D173" s="101" t="s">
        <v>149</v>
      </c>
      <c r="E173" s="100"/>
      <c r="F173" s="100"/>
      <c r="G173" s="56">
        <f>G174+G178+G180</f>
        <v>207.9</v>
      </c>
    </row>
    <row r="174" spans="1:7" ht="15.75">
      <c r="A174" s="45" t="s">
        <v>284</v>
      </c>
      <c r="B174" s="47" t="s">
        <v>29</v>
      </c>
      <c r="C174" s="101" t="s">
        <v>262</v>
      </c>
      <c r="D174" s="101" t="s">
        <v>149</v>
      </c>
      <c r="E174" s="100" t="s">
        <v>285</v>
      </c>
      <c r="F174" s="100"/>
      <c r="G174" s="56">
        <f>G175+G176+G177</f>
        <v>71.9</v>
      </c>
    </row>
    <row r="175" spans="1:7" ht="15.75">
      <c r="A175" s="2" t="s">
        <v>188</v>
      </c>
      <c r="B175" s="47" t="s">
        <v>29</v>
      </c>
      <c r="C175" s="101" t="s">
        <v>262</v>
      </c>
      <c r="D175" s="101" t="s">
        <v>149</v>
      </c>
      <c r="E175" s="100" t="s">
        <v>285</v>
      </c>
      <c r="F175" s="100">
        <v>112</v>
      </c>
      <c r="G175" s="56">
        <v>12</v>
      </c>
    </row>
    <row r="176" spans="1:7" ht="31.5">
      <c r="A176" s="46" t="s">
        <v>159</v>
      </c>
      <c r="B176" s="47" t="s">
        <v>29</v>
      </c>
      <c r="C176" s="101" t="s">
        <v>262</v>
      </c>
      <c r="D176" s="101" t="s">
        <v>149</v>
      </c>
      <c r="E176" s="100" t="s">
        <v>285</v>
      </c>
      <c r="F176" s="100">
        <v>242</v>
      </c>
      <c r="G176" s="56">
        <v>17.8</v>
      </c>
    </row>
    <row r="177" spans="1:7" ht="31.5">
      <c r="A177" s="46" t="s">
        <v>160</v>
      </c>
      <c r="B177" s="47" t="s">
        <v>29</v>
      </c>
      <c r="C177" s="101" t="s">
        <v>262</v>
      </c>
      <c r="D177" s="101" t="s">
        <v>149</v>
      </c>
      <c r="E177" s="100" t="s">
        <v>285</v>
      </c>
      <c r="F177" s="100">
        <v>244</v>
      </c>
      <c r="G177" s="56">
        <v>42.1</v>
      </c>
    </row>
    <row r="178" spans="1:7" ht="15.75">
      <c r="A178" s="45" t="s">
        <v>286</v>
      </c>
      <c r="B178" s="47" t="s">
        <v>29</v>
      </c>
      <c r="C178" s="101" t="s">
        <v>262</v>
      </c>
      <c r="D178" s="101" t="s">
        <v>149</v>
      </c>
      <c r="E178" s="100" t="s">
        <v>287</v>
      </c>
      <c r="F178" s="100"/>
      <c r="G178" s="56">
        <f>G179</f>
        <v>18</v>
      </c>
    </row>
    <row r="179" spans="1:7" ht="31.5">
      <c r="A179" s="46" t="s">
        <v>160</v>
      </c>
      <c r="B179" s="47" t="s">
        <v>29</v>
      </c>
      <c r="C179" s="101" t="s">
        <v>262</v>
      </c>
      <c r="D179" s="101" t="s">
        <v>149</v>
      </c>
      <c r="E179" s="100" t="s">
        <v>287</v>
      </c>
      <c r="F179" s="100">
        <v>244</v>
      </c>
      <c r="G179" s="56">
        <v>18</v>
      </c>
    </row>
    <row r="180" spans="1:7" ht="31.5">
      <c r="A180" s="52" t="s">
        <v>269</v>
      </c>
      <c r="B180" s="47" t="s">
        <v>29</v>
      </c>
      <c r="C180" s="101" t="s">
        <v>262</v>
      </c>
      <c r="D180" s="101" t="s">
        <v>149</v>
      </c>
      <c r="E180" s="100" t="s">
        <v>288</v>
      </c>
      <c r="F180" s="100"/>
      <c r="G180" s="56">
        <f>G181+G182</f>
        <v>118</v>
      </c>
    </row>
    <row r="181" spans="1:7" ht="31.5">
      <c r="A181" s="46" t="s">
        <v>159</v>
      </c>
      <c r="B181" s="47" t="s">
        <v>29</v>
      </c>
      <c r="C181" s="101" t="s">
        <v>262</v>
      </c>
      <c r="D181" s="101" t="s">
        <v>149</v>
      </c>
      <c r="E181" s="100" t="s">
        <v>288</v>
      </c>
      <c r="F181" s="100">
        <v>242</v>
      </c>
      <c r="G181" s="56">
        <v>76</v>
      </c>
    </row>
    <row r="182" spans="1:7" ht="31.5">
      <c r="A182" s="46" t="s">
        <v>160</v>
      </c>
      <c r="B182" s="47" t="s">
        <v>29</v>
      </c>
      <c r="C182" s="101" t="s">
        <v>262</v>
      </c>
      <c r="D182" s="101" t="s">
        <v>149</v>
      </c>
      <c r="E182" s="100" t="s">
        <v>288</v>
      </c>
      <c r="F182" s="100">
        <v>244</v>
      </c>
      <c r="G182" s="56">
        <v>42</v>
      </c>
    </row>
    <row r="183" spans="1:7" ht="63">
      <c r="A183" s="67" t="s">
        <v>416</v>
      </c>
      <c r="B183" s="47" t="s">
        <v>29</v>
      </c>
      <c r="C183" s="126"/>
      <c r="D183" s="126"/>
      <c r="E183" s="100" t="s">
        <v>289</v>
      </c>
      <c r="F183" s="100"/>
      <c r="G183" s="56">
        <f>G184+G187+G190</f>
        <v>908.5</v>
      </c>
    </row>
    <row r="184" spans="1:7" ht="31.5">
      <c r="A184" s="69" t="s">
        <v>26</v>
      </c>
      <c r="B184" s="47" t="s">
        <v>29</v>
      </c>
      <c r="C184" s="101" t="s">
        <v>150</v>
      </c>
      <c r="D184" s="101" t="s">
        <v>290</v>
      </c>
      <c r="E184" s="96"/>
      <c r="F184" s="96"/>
      <c r="G184" s="56">
        <f>G185</f>
        <v>233.5</v>
      </c>
    </row>
    <row r="185" spans="1:7" ht="31.5">
      <c r="A185" s="67" t="s">
        <v>291</v>
      </c>
      <c r="B185" s="47" t="s">
        <v>29</v>
      </c>
      <c r="C185" s="101" t="s">
        <v>150</v>
      </c>
      <c r="D185" s="101" t="s">
        <v>290</v>
      </c>
      <c r="E185" s="100" t="s">
        <v>292</v>
      </c>
      <c r="F185" s="100"/>
      <c r="G185" s="56">
        <f>G186</f>
        <v>233.5</v>
      </c>
    </row>
    <row r="186" spans="1:7" ht="31.5">
      <c r="A186" s="46" t="s">
        <v>160</v>
      </c>
      <c r="B186" s="47" t="s">
        <v>29</v>
      </c>
      <c r="C186" s="101" t="s">
        <v>150</v>
      </c>
      <c r="D186" s="101" t="s">
        <v>290</v>
      </c>
      <c r="E186" s="100" t="s">
        <v>292</v>
      </c>
      <c r="F186" s="100">
        <v>244</v>
      </c>
      <c r="G186" s="56">
        <v>233.5</v>
      </c>
    </row>
    <row r="187" spans="1:7" ht="15.75">
      <c r="A187" s="46" t="s">
        <v>2</v>
      </c>
      <c r="B187" s="47" t="s">
        <v>29</v>
      </c>
      <c r="C187" s="101" t="s">
        <v>149</v>
      </c>
      <c r="D187" s="101" t="s">
        <v>193</v>
      </c>
      <c r="E187" s="100"/>
      <c r="F187" s="100"/>
      <c r="G187" s="56">
        <f>G188</f>
        <v>100</v>
      </c>
    </row>
    <row r="188" spans="1:7" ht="31.5">
      <c r="A188" s="67" t="s">
        <v>291</v>
      </c>
      <c r="B188" s="47" t="s">
        <v>29</v>
      </c>
      <c r="C188" s="101" t="s">
        <v>149</v>
      </c>
      <c r="D188" s="101" t="s">
        <v>193</v>
      </c>
      <c r="E188" s="100" t="s">
        <v>292</v>
      </c>
      <c r="F188" s="100"/>
      <c r="G188" s="56">
        <f>G189</f>
        <v>100</v>
      </c>
    </row>
    <row r="189" spans="1:7" ht="31.5">
      <c r="A189" s="46" t="s">
        <v>160</v>
      </c>
      <c r="B189" s="47" t="s">
        <v>29</v>
      </c>
      <c r="C189" s="101" t="s">
        <v>149</v>
      </c>
      <c r="D189" s="101" t="s">
        <v>193</v>
      </c>
      <c r="E189" s="100" t="s">
        <v>292</v>
      </c>
      <c r="F189" s="100">
        <v>244</v>
      </c>
      <c r="G189" s="56">
        <v>100</v>
      </c>
    </row>
    <row r="190" spans="1:7" ht="31.5">
      <c r="A190" s="69" t="s">
        <v>26</v>
      </c>
      <c r="B190" s="47" t="s">
        <v>29</v>
      </c>
      <c r="C190" s="101" t="s">
        <v>150</v>
      </c>
      <c r="D190" s="101" t="s">
        <v>290</v>
      </c>
      <c r="E190" s="100"/>
      <c r="F190" s="100"/>
      <c r="G190" s="56">
        <f>G191+G193+G195</f>
        <v>575</v>
      </c>
    </row>
    <row r="191" spans="1:7" ht="15.75">
      <c r="A191" s="67" t="s">
        <v>293</v>
      </c>
      <c r="B191" s="47" t="s">
        <v>29</v>
      </c>
      <c r="C191" s="101" t="s">
        <v>150</v>
      </c>
      <c r="D191" s="101" t="s">
        <v>290</v>
      </c>
      <c r="E191" s="100" t="s">
        <v>294</v>
      </c>
      <c r="F191" s="100"/>
      <c r="G191" s="56">
        <f>G192</f>
        <v>310</v>
      </c>
    </row>
    <row r="192" spans="1:7" ht="31.5">
      <c r="A192" s="46" t="s">
        <v>160</v>
      </c>
      <c r="B192" s="47" t="s">
        <v>29</v>
      </c>
      <c r="C192" s="101" t="s">
        <v>150</v>
      </c>
      <c r="D192" s="101" t="s">
        <v>290</v>
      </c>
      <c r="E192" s="100" t="s">
        <v>294</v>
      </c>
      <c r="F192" s="100">
        <v>244</v>
      </c>
      <c r="G192" s="56">
        <v>310</v>
      </c>
    </row>
    <row r="193" spans="1:7" ht="15.75">
      <c r="A193" s="67" t="s">
        <v>295</v>
      </c>
      <c r="B193" s="47" t="s">
        <v>29</v>
      </c>
      <c r="C193" s="101" t="s">
        <v>150</v>
      </c>
      <c r="D193" s="101" t="s">
        <v>290</v>
      </c>
      <c r="E193" s="100" t="s">
        <v>296</v>
      </c>
      <c r="F193" s="100"/>
      <c r="G193" s="56">
        <f>G194</f>
        <v>75</v>
      </c>
    </row>
    <row r="194" spans="1:7" ht="31.5">
      <c r="A194" s="46" t="s">
        <v>160</v>
      </c>
      <c r="B194" s="47" t="s">
        <v>29</v>
      </c>
      <c r="C194" s="101" t="s">
        <v>150</v>
      </c>
      <c r="D194" s="101" t="s">
        <v>290</v>
      </c>
      <c r="E194" s="100" t="s">
        <v>296</v>
      </c>
      <c r="F194" s="100">
        <v>244</v>
      </c>
      <c r="G194" s="56">
        <v>75</v>
      </c>
    </row>
    <row r="195" spans="1:7" ht="15.75">
      <c r="A195" s="67" t="s">
        <v>297</v>
      </c>
      <c r="B195" s="47" t="s">
        <v>29</v>
      </c>
      <c r="C195" s="101" t="s">
        <v>150</v>
      </c>
      <c r="D195" s="101" t="s">
        <v>290</v>
      </c>
      <c r="E195" s="100" t="s">
        <v>298</v>
      </c>
      <c r="F195" s="100"/>
      <c r="G195" s="56">
        <f>G196</f>
        <v>190</v>
      </c>
    </row>
    <row r="196" spans="1:7" ht="31.5">
      <c r="A196" s="46" t="s">
        <v>160</v>
      </c>
      <c r="B196" s="47" t="s">
        <v>29</v>
      </c>
      <c r="C196" s="101" t="s">
        <v>150</v>
      </c>
      <c r="D196" s="101" t="s">
        <v>290</v>
      </c>
      <c r="E196" s="100" t="s">
        <v>298</v>
      </c>
      <c r="F196" s="100">
        <v>244</v>
      </c>
      <c r="G196" s="56">
        <v>190</v>
      </c>
    </row>
    <row r="197" spans="1:7" ht="47.25">
      <c r="A197" s="52" t="s">
        <v>414</v>
      </c>
      <c r="B197" s="47" t="s">
        <v>29</v>
      </c>
      <c r="C197" s="101"/>
      <c r="D197" s="101"/>
      <c r="E197" s="100" t="s">
        <v>299</v>
      </c>
      <c r="F197" s="100"/>
      <c r="G197" s="56">
        <f>G198+G201+G206</f>
        <v>14198</v>
      </c>
    </row>
    <row r="198" spans="1:7" ht="15.75">
      <c r="A198" s="46" t="s">
        <v>6</v>
      </c>
      <c r="B198" s="47"/>
      <c r="C198" s="101" t="s">
        <v>176</v>
      </c>
      <c r="D198" s="101" t="s">
        <v>150</v>
      </c>
      <c r="E198" s="96"/>
      <c r="F198" s="100"/>
      <c r="G198" s="56">
        <f>G199</f>
        <v>1150</v>
      </c>
    </row>
    <row r="199" spans="1:7" ht="15.75">
      <c r="A199" s="45" t="s">
        <v>300</v>
      </c>
      <c r="B199" s="47" t="s">
        <v>29</v>
      </c>
      <c r="C199" s="101" t="s">
        <v>176</v>
      </c>
      <c r="D199" s="101" t="s">
        <v>150</v>
      </c>
      <c r="E199" s="100" t="s">
        <v>301</v>
      </c>
      <c r="F199" s="100"/>
      <c r="G199" s="56">
        <f>G200</f>
        <v>1150</v>
      </c>
    </row>
    <row r="200" spans="1:7" ht="31.5">
      <c r="A200" s="46" t="s">
        <v>160</v>
      </c>
      <c r="B200" s="47" t="s">
        <v>29</v>
      </c>
      <c r="C200" s="101" t="s">
        <v>176</v>
      </c>
      <c r="D200" s="101" t="s">
        <v>150</v>
      </c>
      <c r="E200" s="100" t="s">
        <v>301</v>
      </c>
      <c r="F200" s="100">
        <v>244</v>
      </c>
      <c r="G200" s="56">
        <v>1150</v>
      </c>
    </row>
    <row r="201" spans="1:7" ht="15.75">
      <c r="A201" s="2" t="s">
        <v>108</v>
      </c>
      <c r="B201" s="47"/>
      <c r="C201" s="101" t="s">
        <v>172</v>
      </c>
      <c r="D201" s="101" t="s">
        <v>290</v>
      </c>
      <c r="E201" s="100"/>
      <c r="F201" s="100"/>
      <c r="G201" s="56">
        <f>G202</f>
        <v>11690</v>
      </c>
    </row>
    <row r="202" spans="1:7" ht="15.75">
      <c r="A202" s="45" t="s">
        <v>302</v>
      </c>
      <c r="B202" s="47" t="s">
        <v>29</v>
      </c>
      <c r="C202" s="101" t="s">
        <v>172</v>
      </c>
      <c r="D202" s="101" t="s">
        <v>290</v>
      </c>
      <c r="E202" s="100" t="s">
        <v>303</v>
      </c>
      <c r="F202" s="100"/>
      <c r="G202" s="56">
        <f>G204+G203+G205</f>
        <v>11690</v>
      </c>
    </row>
    <row r="203" spans="1:7" ht="31.5" hidden="1">
      <c r="A203" s="2" t="s">
        <v>178</v>
      </c>
      <c r="B203" s="47" t="s">
        <v>29</v>
      </c>
      <c r="C203" s="101" t="s">
        <v>172</v>
      </c>
      <c r="D203" s="101" t="s">
        <v>290</v>
      </c>
      <c r="E203" s="100" t="s">
        <v>303</v>
      </c>
      <c r="F203" s="100">
        <v>243</v>
      </c>
      <c r="G203" s="56">
        <v>0</v>
      </c>
    </row>
    <row r="204" spans="1:7" ht="31.5">
      <c r="A204" s="46" t="s">
        <v>160</v>
      </c>
      <c r="B204" s="47" t="s">
        <v>29</v>
      </c>
      <c r="C204" s="101" t="s">
        <v>172</v>
      </c>
      <c r="D204" s="101" t="s">
        <v>290</v>
      </c>
      <c r="E204" s="100" t="s">
        <v>303</v>
      </c>
      <c r="F204" s="100">
        <v>244</v>
      </c>
      <c r="G204" s="56">
        <v>11690</v>
      </c>
    </row>
    <row r="205" spans="1:7" ht="31.5" hidden="1">
      <c r="A205" s="2" t="s">
        <v>182</v>
      </c>
      <c r="B205" s="47" t="s">
        <v>29</v>
      </c>
      <c r="C205" s="101" t="s">
        <v>172</v>
      </c>
      <c r="D205" s="101" t="s">
        <v>290</v>
      </c>
      <c r="E205" s="100" t="s">
        <v>303</v>
      </c>
      <c r="F205" s="100">
        <v>411</v>
      </c>
      <c r="G205" s="56">
        <v>0</v>
      </c>
    </row>
    <row r="206" spans="1:7" ht="15.75">
      <c r="A206" s="46" t="s">
        <v>6</v>
      </c>
      <c r="B206" s="47" t="s">
        <v>29</v>
      </c>
      <c r="C206" s="101" t="s">
        <v>176</v>
      </c>
      <c r="D206" s="101" t="s">
        <v>150</v>
      </c>
      <c r="E206" s="100"/>
      <c r="F206" s="100"/>
      <c r="G206" s="56">
        <f>G207</f>
        <v>1358</v>
      </c>
    </row>
    <row r="207" spans="1:7" ht="15.75">
      <c r="A207" s="45" t="s">
        <v>304</v>
      </c>
      <c r="B207" s="47" t="s">
        <v>29</v>
      </c>
      <c r="C207" s="101" t="s">
        <v>176</v>
      </c>
      <c r="D207" s="101" t="s">
        <v>150</v>
      </c>
      <c r="E207" s="100" t="s">
        <v>305</v>
      </c>
      <c r="F207" s="100" t="s">
        <v>306</v>
      </c>
      <c r="G207" s="56">
        <f>G208+G209</f>
        <v>1358</v>
      </c>
    </row>
    <row r="208" spans="1:7" ht="31.5" hidden="1">
      <c r="A208" s="2" t="s">
        <v>178</v>
      </c>
      <c r="B208" s="47" t="s">
        <v>29</v>
      </c>
      <c r="C208" s="101" t="s">
        <v>176</v>
      </c>
      <c r="D208" s="101" t="s">
        <v>150</v>
      </c>
      <c r="E208" s="100" t="s">
        <v>305</v>
      </c>
      <c r="F208" s="100">
        <v>243</v>
      </c>
      <c r="G208" s="56">
        <v>0</v>
      </c>
    </row>
    <row r="209" spans="1:7" ht="31.5">
      <c r="A209" s="46" t="s">
        <v>160</v>
      </c>
      <c r="B209" s="47" t="s">
        <v>29</v>
      </c>
      <c r="C209" s="101" t="s">
        <v>176</v>
      </c>
      <c r="D209" s="101" t="s">
        <v>150</v>
      </c>
      <c r="E209" s="100" t="s">
        <v>305</v>
      </c>
      <c r="F209" s="100">
        <v>244</v>
      </c>
      <c r="G209" s="56">
        <v>1358</v>
      </c>
    </row>
    <row r="210" spans="1:7" ht="63" hidden="1">
      <c r="A210" s="52" t="s">
        <v>307</v>
      </c>
      <c r="B210" s="47" t="s">
        <v>29</v>
      </c>
      <c r="C210" s="101"/>
      <c r="D210" s="101"/>
      <c r="E210" s="100" t="s">
        <v>308</v>
      </c>
      <c r="F210" s="100"/>
      <c r="G210" s="56">
        <f>G211</f>
        <v>0</v>
      </c>
    </row>
    <row r="211" spans="1:7" ht="15.75" hidden="1">
      <c r="A211" s="2" t="s">
        <v>3</v>
      </c>
      <c r="B211" s="47" t="s">
        <v>29</v>
      </c>
      <c r="C211" s="101" t="s">
        <v>172</v>
      </c>
      <c r="D211" s="101" t="s">
        <v>173</v>
      </c>
      <c r="E211" s="100"/>
      <c r="F211" s="100"/>
      <c r="G211" s="56">
        <f>G212</f>
        <v>0</v>
      </c>
    </row>
    <row r="212" spans="1:7" ht="31.5" hidden="1">
      <c r="A212" s="52" t="s">
        <v>309</v>
      </c>
      <c r="B212" s="47" t="s">
        <v>29</v>
      </c>
      <c r="C212" s="101" t="s">
        <v>172</v>
      </c>
      <c r="D212" s="101" t="s">
        <v>173</v>
      </c>
      <c r="E212" s="100" t="s">
        <v>310</v>
      </c>
      <c r="F212" s="100"/>
      <c r="G212" s="56">
        <f>G213</f>
        <v>0</v>
      </c>
    </row>
    <row r="213" spans="1:7" ht="15.75" hidden="1">
      <c r="A213" s="2" t="s">
        <v>211</v>
      </c>
      <c r="B213" s="47" t="s">
        <v>29</v>
      </c>
      <c r="C213" s="101" t="s">
        <v>172</v>
      </c>
      <c r="D213" s="101" t="s">
        <v>173</v>
      </c>
      <c r="E213" s="100" t="s">
        <v>310</v>
      </c>
      <c r="F213" s="100">
        <v>852</v>
      </c>
      <c r="G213" s="56">
        <v>0</v>
      </c>
    </row>
    <row r="214" spans="1:7" ht="47.25">
      <c r="A214" s="46" t="s">
        <v>670</v>
      </c>
      <c r="B214" s="47" t="s">
        <v>29</v>
      </c>
      <c r="C214" s="101"/>
      <c r="D214" s="101"/>
      <c r="E214" s="100" t="s">
        <v>671</v>
      </c>
      <c r="F214" s="100"/>
      <c r="G214" s="56">
        <f>G217</f>
        <v>58.2</v>
      </c>
    </row>
    <row r="215" spans="1:7" ht="15.75">
      <c r="A215" s="2" t="s">
        <v>108</v>
      </c>
      <c r="B215" s="47" t="s">
        <v>29</v>
      </c>
      <c r="C215" s="101" t="s">
        <v>172</v>
      </c>
      <c r="D215" s="101" t="s">
        <v>290</v>
      </c>
      <c r="E215" s="100"/>
      <c r="F215" s="100"/>
      <c r="G215" s="56">
        <f>G217</f>
        <v>58.2</v>
      </c>
    </row>
    <row r="216" spans="1:7" ht="15.75">
      <c r="A216" s="2" t="s">
        <v>673</v>
      </c>
      <c r="B216" s="47" t="s">
        <v>29</v>
      </c>
      <c r="C216" s="101" t="s">
        <v>172</v>
      </c>
      <c r="D216" s="101" t="s">
        <v>290</v>
      </c>
      <c r="E216" s="102" t="s">
        <v>674</v>
      </c>
      <c r="F216" s="100"/>
      <c r="G216" s="56">
        <f>G217</f>
        <v>58.2</v>
      </c>
    </row>
    <row r="217" spans="1:7" ht="15.75">
      <c r="A217" s="46" t="s">
        <v>672</v>
      </c>
      <c r="B217" s="47" t="s">
        <v>29</v>
      </c>
      <c r="C217" s="101" t="s">
        <v>172</v>
      </c>
      <c r="D217" s="101" t="s">
        <v>290</v>
      </c>
      <c r="E217" s="100" t="s">
        <v>675</v>
      </c>
      <c r="F217" s="100"/>
      <c r="G217" s="56">
        <f>G218</f>
        <v>58.2</v>
      </c>
    </row>
    <row r="218" spans="1:7" ht="31.5">
      <c r="A218" s="46" t="s">
        <v>160</v>
      </c>
      <c r="B218" s="47" t="s">
        <v>29</v>
      </c>
      <c r="C218" s="101" t="s">
        <v>172</v>
      </c>
      <c r="D218" s="101" t="s">
        <v>290</v>
      </c>
      <c r="E218" s="100" t="s">
        <v>675</v>
      </c>
      <c r="F218" s="100">
        <v>244</v>
      </c>
      <c r="G218" s="56">
        <v>58.2</v>
      </c>
    </row>
    <row r="219" spans="1:7" ht="15.75">
      <c r="A219" s="46" t="s">
        <v>23</v>
      </c>
      <c r="B219" s="47" t="s">
        <v>29</v>
      </c>
      <c r="C219" s="101"/>
      <c r="D219" s="101"/>
      <c r="E219" s="78" t="s">
        <v>147</v>
      </c>
      <c r="F219" s="78"/>
      <c r="G219" s="72">
        <f>G220+G224+G233</f>
        <v>12593.3</v>
      </c>
    </row>
    <row r="220" spans="1:7" ht="39" customHeight="1">
      <c r="A220" s="50" t="s">
        <v>311</v>
      </c>
      <c r="B220" s="47" t="s">
        <v>29</v>
      </c>
      <c r="C220" s="101"/>
      <c r="D220" s="101"/>
      <c r="E220" s="73" t="s">
        <v>312</v>
      </c>
      <c r="F220" s="73"/>
      <c r="G220" s="75">
        <f>G221</f>
        <v>1500.9</v>
      </c>
    </row>
    <row r="221" spans="1:7" ht="47.25">
      <c r="A221" s="46" t="s">
        <v>313</v>
      </c>
      <c r="B221" s="47" t="s">
        <v>29</v>
      </c>
      <c r="C221" s="101" t="s">
        <v>149</v>
      </c>
      <c r="D221" s="101" t="s">
        <v>172</v>
      </c>
      <c r="E221" s="76"/>
      <c r="F221" s="76"/>
      <c r="G221" s="72">
        <f>G222</f>
        <v>1500.9</v>
      </c>
    </row>
    <row r="222" spans="1:7" ht="63">
      <c r="A222" s="46" t="s">
        <v>314</v>
      </c>
      <c r="B222" s="47" t="s">
        <v>29</v>
      </c>
      <c r="C222" s="101" t="s">
        <v>149</v>
      </c>
      <c r="D222" s="101" t="s">
        <v>172</v>
      </c>
      <c r="E222" s="78" t="s">
        <v>315</v>
      </c>
      <c r="F222" s="78"/>
      <c r="G222" s="72">
        <f>G223</f>
        <v>1500.9</v>
      </c>
    </row>
    <row r="223" spans="1:7" ht="31.5">
      <c r="A223" s="46" t="s">
        <v>152</v>
      </c>
      <c r="B223" s="47" t="s">
        <v>29</v>
      </c>
      <c r="C223" s="101" t="s">
        <v>149</v>
      </c>
      <c r="D223" s="101" t="s">
        <v>172</v>
      </c>
      <c r="E223" s="78" t="s">
        <v>315</v>
      </c>
      <c r="F223" s="78">
        <v>121</v>
      </c>
      <c r="G223" s="72">
        <v>1500.9</v>
      </c>
    </row>
    <row r="224" spans="1:7" ht="31.5">
      <c r="A224" s="50" t="s">
        <v>155</v>
      </c>
      <c r="B224" s="47" t="s">
        <v>29</v>
      </c>
      <c r="C224" s="101"/>
      <c r="D224" s="101"/>
      <c r="E224" s="73" t="s">
        <v>156</v>
      </c>
      <c r="F224" s="73"/>
      <c r="G224" s="75">
        <f>G225</f>
        <v>10062.3</v>
      </c>
    </row>
    <row r="225" spans="1:7" ht="47.25">
      <c r="A225" s="46" t="s">
        <v>313</v>
      </c>
      <c r="B225" s="47" t="s">
        <v>29</v>
      </c>
      <c r="C225" s="101" t="s">
        <v>149</v>
      </c>
      <c r="D225" s="101" t="s">
        <v>172</v>
      </c>
      <c r="E225" s="76"/>
      <c r="F225" s="76"/>
      <c r="G225" s="72">
        <f>G226+G228</f>
        <v>10062.3</v>
      </c>
    </row>
    <row r="226" spans="1:7" ht="47.25">
      <c r="A226" s="46" t="s">
        <v>316</v>
      </c>
      <c r="B226" s="47" t="s">
        <v>29</v>
      </c>
      <c r="C226" s="101" t="s">
        <v>149</v>
      </c>
      <c r="D226" s="101" t="s">
        <v>172</v>
      </c>
      <c r="E226" s="78" t="s">
        <v>317</v>
      </c>
      <c r="F226" s="78"/>
      <c r="G226" s="72">
        <f>G227</f>
        <v>7788</v>
      </c>
    </row>
    <row r="227" spans="1:7" ht="31.5">
      <c r="A227" s="46" t="s">
        <v>152</v>
      </c>
      <c r="B227" s="47" t="s">
        <v>29</v>
      </c>
      <c r="C227" s="101" t="s">
        <v>149</v>
      </c>
      <c r="D227" s="101" t="s">
        <v>172</v>
      </c>
      <c r="E227" s="78" t="s">
        <v>317</v>
      </c>
      <c r="F227" s="78">
        <v>121</v>
      </c>
      <c r="G227" s="72">
        <v>7788</v>
      </c>
    </row>
    <row r="228" spans="1:7" ht="47.25">
      <c r="A228" s="46" t="s">
        <v>157</v>
      </c>
      <c r="B228" s="47" t="s">
        <v>29</v>
      </c>
      <c r="C228" s="101" t="s">
        <v>149</v>
      </c>
      <c r="D228" s="101" t="s">
        <v>172</v>
      </c>
      <c r="E228" s="78" t="s">
        <v>158</v>
      </c>
      <c r="F228" s="78"/>
      <c r="G228" s="72">
        <f>G229+G230+G231+G232</f>
        <v>2274.3</v>
      </c>
    </row>
    <row r="229" spans="1:7" ht="31.5">
      <c r="A229" s="46" t="s">
        <v>154</v>
      </c>
      <c r="B229" s="47" t="s">
        <v>29</v>
      </c>
      <c r="C229" s="101" t="s">
        <v>149</v>
      </c>
      <c r="D229" s="101" t="s">
        <v>172</v>
      </c>
      <c r="E229" s="78" t="s">
        <v>158</v>
      </c>
      <c r="F229" s="78">
        <v>122</v>
      </c>
      <c r="G229" s="72">
        <v>121</v>
      </c>
    </row>
    <row r="230" spans="1:7" ht="31.5">
      <c r="A230" s="46" t="s">
        <v>159</v>
      </c>
      <c r="B230" s="47" t="s">
        <v>29</v>
      </c>
      <c r="C230" s="101" t="s">
        <v>149</v>
      </c>
      <c r="D230" s="101" t="s">
        <v>172</v>
      </c>
      <c r="E230" s="78" t="s">
        <v>158</v>
      </c>
      <c r="F230" s="78">
        <v>242</v>
      </c>
      <c r="G230" s="72">
        <f>685.5+12</f>
        <v>697.5</v>
      </c>
    </row>
    <row r="231" spans="1:7" ht="31.5">
      <c r="A231" s="46" t="s">
        <v>160</v>
      </c>
      <c r="B231" s="47" t="s">
        <v>29</v>
      </c>
      <c r="C231" s="101" t="s">
        <v>149</v>
      </c>
      <c r="D231" s="101" t="s">
        <v>172</v>
      </c>
      <c r="E231" s="78" t="s">
        <v>158</v>
      </c>
      <c r="F231" s="78">
        <v>244</v>
      </c>
      <c r="G231" s="72">
        <v>1250.8</v>
      </c>
    </row>
    <row r="232" spans="1:7" ht="15.75">
      <c r="A232" s="46" t="s">
        <v>161</v>
      </c>
      <c r="B232" s="47" t="s">
        <v>29</v>
      </c>
      <c r="C232" s="101" t="s">
        <v>149</v>
      </c>
      <c r="D232" s="101" t="s">
        <v>172</v>
      </c>
      <c r="E232" s="78" t="s">
        <v>158</v>
      </c>
      <c r="F232" s="78">
        <v>852</v>
      </c>
      <c r="G232" s="72">
        <v>205</v>
      </c>
    </row>
    <row r="233" spans="1:7" ht="31.5">
      <c r="A233" s="50" t="s">
        <v>318</v>
      </c>
      <c r="B233" s="47" t="s">
        <v>29</v>
      </c>
      <c r="C233" s="101" t="s">
        <v>149</v>
      </c>
      <c r="D233" s="101" t="s">
        <v>172</v>
      </c>
      <c r="E233" s="73" t="s">
        <v>319</v>
      </c>
      <c r="F233" s="73"/>
      <c r="G233" s="75">
        <f>G234+G239</f>
        <v>1030.1</v>
      </c>
    </row>
    <row r="234" spans="1:7" ht="15.75">
      <c r="A234" s="46" t="s">
        <v>2</v>
      </c>
      <c r="B234" s="47" t="s">
        <v>29</v>
      </c>
      <c r="C234" s="101" t="s">
        <v>149</v>
      </c>
      <c r="D234" s="101" t="s">
        <v>193</v>
      </c>
      <c r="E234" s="76"/>
      <c r="F234" s="76"/>
      <c r="G234" s="72">
        <f>G235</f>
        <v>598.5</v>
      </c>
    </row>
    <row r="235" spans="1:7" ht="63">
      <c r="A235" s="46" t="s">
        <v>320</v>
      </c>
      <c r="B235" s="47" t="s">
        <v>29</v>
      </c>
      <c r="C235" s="101" t="s">
        <v>149</v>
      </c>
      <c r="D235" s="101" t="s">
        <v>193</v>
      </c>
      <c r="E235" s="78" t="s">
        <v>321</v>
      </c>
      <c r="F235" s="78"/>
      <c r="G235" s="72">
        <f>G236+G238+G237</f>
        <v>598.5</v>
      </c>
    </row>
    <row r="236" spans="1:7" ht="31.5">
      <c r="A236" s="46" t="s">
        <v>152</v>
      </c>
      <c r="B236" s="47" t="s">
        <v>29</v>
      </c>
      <c r="C236" s="101" t="s">
        <v>149</v>
      </c>
      <c r="D236" s="101" t="s">
        <v>193</v>
      </c>
      <c r="E236" s="78" t="s">
        <v>321</v>
      </c>
      <c r="F236" s="78">
        <v>121</v>
      </c>
      <c r="G236" s="72">
        <v>553.3</v>
      </c>
    </row>
    <row r="237" spans="1:7" ht="31.5">
      <c r="A237" s="46" t="s">
        <v>159</v>
      </c>
      <c r="B237" s="47" t="s">
        <v>29</v>
      </c>
      <c r="C237" s="101" t="s">
        <v>149</v>
      </c>
      <c r="D237" s="101" t="s">
        <v>193</v>
      </c>
      <c r="E237" s="78" t="s">
        <v>321</v>
      </c>
      <c r="F237" s="78">
        <v>242</v>
      </c>
      <c r="G237" s="72">
        <v>16</v>
      </c>
    </row>
    <row r="238" spans="1:7" ht="31.5">
      <c r="A238" s="46" t="s">
        <v>160</v>
      </c>
      <c r="B238" s="47" t="s">
        <v>29</v>
      </c>
      <c r="C238" s="101" t="s">
        <v>149</v>
      </c>
      <c r="D238" s="101" t="s">
        <v>193</v>
      </c>
      <c r="E238" s="78" t="s">
        <v>321</v>
      </c>
      <c r="F238" s="78">
        <v>244</v>
      </c>
      <c r="G238" s="72">
        <v>29.2</v>
      </c>
    </row>
    <row r="239" spans="1:7" ht="15.75">
      <c r="A239" s="80" t="s">
        <v>112</v>
      </c>
      <c r="B239" s="47" t="s">
        <v>29</v>
      </c>
      <c r="C239" s="101" t="s">
        <v>181</v>
      </c>
      <c r="D239" s="101" t="s">
        <v>150</v>
      </c>
      <c r="E239" s="78"/>
      <c r="F239" s="78"/>
      <c r="G239" s="72">
        <f>G240</f>
        <v>431.59999999999997</v>
      </c>
    </row>
    <row r="240" spans="1:7" ht="47.25">
      <c r="A240" s="46" t="s">
        <v>322</v>
      </c>
      <c r="B240" s="47" t="s">
        <v>29</v>
      </c>
      <c r="C240" s="101" t="s">
        <v>181</v>
      </c>
      <c r="D240" s="101" t="s">
        <v>150</v>
      </c>
      <c r="E240" s="78" t="s">
        <v>323</v>
      </c>
      <c r="F240" s="78"/>
      <c r="G240" s="72">
        <f>G241+G242+G243+G244</f>
        <v>431.59999999999997</v>
      </c>
    </row>
    <row r="241" spans="1:7" ht="31.5">
      <c r="A241" s="46" t="s">
        <v>152</v>
      </c>
      <c r="B241" s="47" t="s">
        <v>29</v>
      </c>
      <c r="C241" s="101" t="s">
        <v>181</v>
      </c>
      <c r="D241" s="101" t="s">
        <v>150</v>
      </c>
      <c r="E241" s="78" t="s">
        <v>323</v>
      </c>
      <c r="F241" s="78">
        <v>121</v>
      </c>
      <c r="G241" s="72">
        <v>396.9</v>
      </c>
    </row>
    <row r="242" spans="1:7" ht="31.5">
      <c r="A242" s="46" t="s">
        <v>154</v>
      </c>
      <c r="B242" s="47" t="s">
        <v>29</v>
      </c>
      <c r="C242" s="101" t="s">
        <v>181</v>
      </c>
      <c r="D242" s="101" t="s">
        <v>150</v>
      </c>
      <c r="E242" s="78" t="s">
        <v>323</v>
      </c>
      <c r="F242" s="78">
        <v>122</v>
      </c>
      <c r="G242" s="72">
        <v>6</v>
      </c>
    </row>
    <row r="243" spans="1:7" ht="31.5">
      <c r="A243" s="46" t="s">
        <v>159</v>
      </c>
      <c r="B243" s="47" t="s">
        <v>29</v>
      </c>
      <c r="C243" s="101" t="s">
        <v>181</v>
      </c>
      <c r="D243" s="101" t="s">
        <v>150</v>
      </c>
      <c r="E243" s="78" t="s">
        <v>323</v>
      </c>
      <c r="F243" s="78">
        <v>242</v>
      </c>
      <c r="G243" s="72">
        <v>15.5</v>
      </c>
    </row>
    <row r="244" spans="1:7" ht="31.5">
      <c r="A244" s="46" t="s">
        <v>160</v>
      </c>
      <c r="B244" s="47" t="s">
        <v>29</v>
      </c>
      <c r="C244" s="101" t="s">
        <v>181</v>
      </c>
      <c r="D244" s="101" t="s">
        <v>150</v>
      </c>
      <c r="E244" s="78" t="s">
        <v>323</v>
      </c>
      <c r="F244" s="78">
        <v>244</v>
      </c>
      <c r="G244" s="72">
        <v>13.2</v>
      </c>
    </row>
    <row r="245" spans="1:7" ht="47.25">
      <c r="A245" s="46" t="s">
        <v>162</v>
      </c>
      <c r="B245" s="47" t="s">
        <v>29</v>
      </c>
      <c r="C245" s="101"/>
      <c r="D245" s="101"/>
      <c r="E245" s="78" t="s">
        <v>163</v>
      </c>
      <c r="F245" s="78"/>
      <c r="G245" s="72">
        <f>G246</f>
        <v>13188.4</v>
      </c>
    </row>
    <row r="246" spans="1:7" ht="15.75">
      <c r="A246" s="46" t="s">
        <v>164</v>
      </c>
      <c r="B246" s="47" t="s">
        <v>29</v>
      </c>
      <c r="C246" s="101"/>
      <c r="D246" s="101"/>
      <c r="E246" s="78" t="s">
        <v>165</v>
      </c>
      <c r="F246" s="78"/>
      <c r="G246" s="72">
        <f>G251+G258+G262+G265+G270+G273+G276+G279+G282+G285+G288+G291+G322+G247+G294+G300+G303+G307+G313+G316+G319+G310+G297</f>
        <v>13188.4</v>
      </c>
    </row>
    <row r="247" spans="1:7" ht="63" hidden="1">
      <c r="A247" s="46" t="s">
        <v>386</v>
      </c>
      <c r="B247" s="47" t="s">
        <v>29</v>
      </c>
      <c r="C247" s="101"/>
      <c r="D247" s="101"/>
      <c r="E247" s="78" t="s">
        <v>325</v>
      </c>
      <c r="F247" s="78"/>
      <c r="G247" s="72">
        <f>G248</f>
        <v>0</v>
      </c>
    </row>
    <row r="248" spans="1:7" ht="15.75" hidden="1">
      <c r="A248" s="46" t="s">
        <v>110</v>
      </c>
      <c r="B248" s="47" t="s">
        <v>29</v>
      </c>
      <c r="C248" s="101" t="s">
        <v>176</v>
      </c>
      <c r="D248" s="101" t="s">
        <v>176</v>
      </c>
      <c r="E248" s="78"/>
      <c r="F248" s="78"/>
      <c r="G248" s="72">
        <f>G249+G250</f>
        <v>0</v>
      </c>
    </row>
    <row r="249" spans="1:7" ht="31.5" hidden="1">
      <c r="A249" s="46" t="s">
        <v>187</v>
      </c>
      <c r="B249" s="47" t="s">
        <v>29</v>
      </c>
      <c r="C249" s="101" t="s">
        <v>176</v>
      </c>
      <c r="D249" s="101" t="s">
        <v>176</v>
      </c>
      <c r="E249" s="78" t="s">
        <v>325</v>
      </c>
      <c r="F249" s="78">
        <v>111</v>
      </c>
      <c r="G249" s="72">
        <v>0</v>
      </c>
    </row>
    <row r="250" spans="1:7" ht="15.75" hidden="1">
      <c r="A250" s="2" t="s">
        <v>188</v>
      </c>
      <c r="B250" s="47" t="s">
        <v>29</v>
      </c>
      <c r="C250" s="101" t="s">
        <v>176</v>
      </c>
      <c r="D250" s="101" t="s">
        <v>176</v>
      </c>
      <c r="E250" s="78" t="s">
        <v>325</v>
      </c>
      <c r="F250" s="78">
        <v>112</v>
      </c>
      <c r="G250" s="72">
        <v>0</v>
      </c>
    </row>
    <row r="251" spans="1:7" ht="63">
      <c r="A251" s="46" t="s">
        <v>324</v>
      </c>
      <c r="B251" s="47" t="s">
        <v>29</v>
      </c>
      <c r="C251" s="101"/>
      <c r="D251" s="101"/>
      <c r="E251" s="78" t="s">
        <v>325</v>
      </c>
      <c r="F251" s="78"/>
      <c r="G251" s="72">
        <f>G253+G254+G255+G256+G257</f>
        <v>11118.4</v>
      </c>
    </row>
    <row r="252" spans="1:7" ht="15.75">
      <c r="A252" s="46" t="s">
        <v>2</v>
      </c>
      <c r="B252" s="47" t="s">
        <v>29</v>
      </c>
      <c r="C252" s="101" t="s">
        <v>149</v>
      </c>
      <c r="D252" s="101" t="s">
        <v>193</v>
      </c>
      <c r="E252" s="78"/>
      <c r="F252" s="78"/>
      <c r="G252" s="72">
        <f>G251</f>
        <v>11118.4</v>
      </c>
    </row>
    <row r="253" spans="1:7" ht="31.5">
      <c r="A253" s="46" t="s">
        <v>187</v>
      </c>
      <c r="B253" s="47" t="s">
        <v>29</v>
      </c>
      <c r="C253" s="101" t="s">
        <v>149</v>
      </c>
      <c r="D253" s="101" t="s">
        <v>193</v>
      </c>
      <c r="E253" s="78" t="s">
        <v>325</v>
      </c>
      <c r="F253" s="78">
        <v>111</v>
      </c>
      <c r="G253" s="72">
        <v>8053.4</v>
      </c>
    </row>
    <row r="254" spans="1:7" ht="15.75">
      <c r="A254" s="2" t="s">
        <v>188</v>
      </c>
      <c r="B254" s="47" t="s">
        <v>29</v>
      </c>
      <c r="C254" s="101" t="s">
        <v>149</v>
      </c>
      <c r="D254" s="101" t="s">
        <v>193</v>
      </c>
      <c r="E254" s="78" t="s">
        <v>325</v>
      </c>
      <c r="F254" s="78">
        <v>112</v>
      </c>
      <c r="G254" s="72">
        <v>15</v>
      </c>
    </row>
    <row r="255" spans="1:7" ht="31.5">
      <c r="A255" s="46" t="s">
        <v>159</v>
      </c>
      <c r="B255" s="47" t="s">
        <v>29</v>
      </c>
      <c r="C255" s="101" t="s">
        <v>149</v>
      </c>
      <c r="D255" s="101" t="s">
        <v>193</v>
      </c>
      <c r="E255" s="78" t="s">
        <v>325</v>
      </c>
      <c r="F255" s="78">
        <v>242</v>
      </c>
      <c r="G255" s="72">
        <v>1283.2</v>
      </c>
    </row>
    <row r="256" spans="1:7" ht="31.5">
      <c r="A256" s="46" t="s">
        <v>160</v>
      </c>
      <c r="B256" s="47" t="s">
        <v>29</v>
      </c>
      <c r="C256" s="101" t="s">
        <v>149</v>
      </c>
      <c r="D256" s="101" t="s">
        <v>193</v>
      </c>
      <c r="E256" s="78" t="s">
        <v>325</v>
      </c>
      <c r="F256" s="78">
        <v>244</v>
      </c>
      <c r="G256" s="72">
        <v>1764.8</v>
      </c>
    </row>
    <row r="257" spans="1:7" ht="15.75">
      <c r="A257" s="46" t="s">
        <v>161</v>
      </c>
      <c r="B257" s="47" t="s">
        <v>29</v>
      </c>
      <c r="C257" s="101" t="s">
        <v>149</v>
      </c>
      <c r="D257" s="101" t="s">
        <v>193</v>
      </c>
      <c r="E257" s="78" t="s">
        <v>325</v>
      </c>
      <c r="F257" s="78">
        <v>852</v>
      </c>
      <c r="G257" s="72">
        <v>2</v>
      </c>
    </row>
    <row r="258" spans="1:7" ht="63">
      <c r="A258" s="46" t="s">
        <v>326</v>
      </c>
      <c r="B258" s="47" t="s">
        <v>29</v>
      </c>
      <c r="C258" s="127"/>
      <c r="D258" s="127"/>
      <c r="E258" s="78" t="s">
        <v>327</v>
      </c>
      <c r="F258" s="78"/>
      <c r="G258" s="72">
        <f>G260</f>
        <v>500</v>
      </c>
    </row>
    <row r="259" spans="1:7" ht="15.75">
      <c r="A259" s="46" t="s">
        <v>25</v>
      </c>
      <c r="B259" s="47"/>
      <c r="C259" s="101" t="s">
        <v>149</v>
      </c>
      <c r="D259" s="101" t="s">
        <v>208</v>
      </c>
      <c r="E259" s="78"/>
      <c r="F259" s="78"/>
      <c r="G259" s="72">
        <f>G258</f>
        <v>500</v>
      </c>
    </row>
    <row r="260" spans="1:7" ht="15.75">
      <c r="A260" s="46" t="s">
        <v>328</v>
      </c>
      <c r="B260" s="47" t="s">
        <v>29</v>
      </c>
      <c r="C260" s="101" t="s">
        <v>149</v>
      </c>
      <c r="D260" s="101" t="s">
        <v>208</v>
      </c>
      <c r="E260" s="78" t="s">
        <v>327</v>
      </c>
      <c r="F260" s="78">
        <v>870</v>
      </c>
      <c r="G260" s="72">
        <v>500</v>
      </c>
    </row>
    <row r="261" spans="1:7" ht="15.75">
      <c r="A261" s="46" t="s">
        <v>2</v>
      </c>
      <c r="B261" s="47" t="s">
        <v>29</v>
      </c>
      <c r="C261" s="101" t="s">
        <v>149</v>
      </c>
      <c r="D261" s="101" t="s">
        <v>193</v>
      </c>
      <c r="E261" s="78"/>
      <c r="F261" s="78"/>
      <c r="G261" s="72"/>
    </row>
    <row r="262" spans="1:7" ht="63" hidden="1">
      <c r="A262" s="46" t="s">
        <v>329</v>
      </c>
      <c r="B262" s="47" t="s">
        <v>29</v>
      </c>
      <c r="C262" s="101"/>
      <c r="D262" s="101"/>
      <c r="E262" s="78" t="s">
        <v>330</v>
      </c>
      <c r="F262" s="78"/>
      <c r="G262" s="72">
        <f>G264</f>
        <v>0</v>
      </c>
    </row>
    <row r="263" spans="1:7" ht="15.75" hidden="1">
      <c r="A263" s="46" t="s">
        <v>2</v>
      </c>
      <c r="B263" s="47" t="s">
        <v>29</v>
      </c>
      <c r="C263" s="101" t="s">
        <v>149</v>
      </c>
      <c r="D263" s="101" t="s">
        <v>193</v>
      </c>
      <c r="E263" s="78"/>
      <c r="F263" s="78"/>
      <c r="G263" s="72">
        <f>G264</f>
        <v>0</v>
      </c>
    </row>
    <row r="264" spans="1:7" ht="15.75" hidden="1">
      <c r="A264" s="46" t="s">
        <v>161</v>
      </c>
      <c r="B264" s="47" t="s">
        <v>29</v>
      </c>
      <c r="C264" s="101" t="s">
        <v>149</v>
      </c>
      <c r="D264" s="101" t="s">
        <v>193</v>
      </c>
      <c r="E264" s="78" t="s">
        <v>330</v>
      </c>
      <c r="F264" s="78">
        <v>852</v>
      </c>
      <c r="G264" s="72">
        <v>0</v>
      </c>
    </row>
    <row r="265" spans="1:7" ht="85.5" customHeight="1">
      <c r="A265" s="46" t="s">
        <v>331</v>
      </c>
      <c r="B265" s="47" t="s">
        <v>29</v>
      </c>
      <c r="C265" s="101"/>
      <c r="D265" s="101"/>
      <c r="E265" s="78" t="s">
        <v>332</v>
      </c>
      <c r="F265" s="78"/>
      <c r="G265" s="72">
        <f>G266</f>
        <v>200</v>
      </c>
    </row>
    <row r="266" spans="1:7" ht="15.75">
      <c r="A266" s="46" t="s">
        <v>2</v>
      </c>
      <c r="B266" s="47" t="s">
        <v>29</v>
      </c>
      <c r="C266" s="101" t="s">
        <v>149</v>
      </c>
      <c r="D266" s="101" t="s">
        <v>193</v>
      </c>
      <c r="E266" s="78"/>
      <c r="F266" s="78"/>
      <c r="G266" s="72">
        <f>G267+G268+G269</f>
        <v>200</v>
      </c>
    </row>
    <row r="267" spans="1:7" ht="31.5">
      <c r="A267" s="46" t="s">
        <v>160</v>
      </c>
      <c r="B267" s="47" t="s">
        <v>29</v>
      </c>
      <c r="C267" s="101" t="s">
        <v>149</v>
      </c>
      <c r="D267" s="101" t="s">
        <v>193</v>
      </c>
      <c r="E267" s="78" t="s">
        <v>332</v>
      </c>
      <c r="F267" s="78">
        <v>244</v>
      </c>
      <c r="G267" s="72">
        <v>200</v>
      </c>
    </row>
    <row r="268" spans="1:7" ht="94.5">
      <c r="A268" s="46" t="s">
        <v>418</v>
      </c>
      <c r="B268" s="47" t="s">
        <v>29</v>
      </c>
      <c r="C268" s="101" t="s">
        <v>149</v>
      </c>
      <c r="D268" s="101" t="s">
        <v>193</v>
      </c>
      <c r="E268" s="78" t="s">
        <v>332</v>
      </c>
      <c r="F268" s="78">
        <v>831</v>
      </c>
      <c r="G268" s="72">
        <v>0</v>
      </c>
    </row>
    <row r="269" spans="1:7" ht="15.75">
      <c r="A269" s="46" t="s">
        <v>419</v>
      </c>
      <c r="B269" s="47" t="s">
        <v>29</v>
      </c>
      <c r="C269" s="101" t="s">
        <v>149</v>
      </c>
      <c r="D269" s="101" t="s">
        <v>193</v>
      </c>
      <c r="E269" s="78" t="s">
        <v>332</v>
      </c>
      <c r="F269" s="78">
        <v>852</v>
      </c>
      <c r="G269" s="72">
        <v>0</v>
      </c>
    </row>
    <row r="270" spans="1:7" ht="63">
      <c r="A270" s="46" t="s">
        <v>333</v>
      </c>
      <c r="B270" s="47" t="s">
        <v>29</v>
      </c>
      <c r="C270" s="101"/>
      <c r="D270" s="101"/>
      <c r="E270" s="78" t="s">
        <v>334</v>
      </c>
      <c r="F270" s="78"/>
      <c r="G270" s="72">
        <f>G272</f>
        <v>20.9</v>
      </c>
    </row>
    <row r="271" spans="1:7" ht="15.75">
      <c r="A271" s="46" t="s">
        <v>2</v>
      </c>
      <c r="B271" s="47" t="s">
        <v>29</v>
      </c>
      <c r="C271" s="101" t="s">
        <v>149</v>
      </c>
      <c r="D271" s="101" t="s">
        <v>193</v>
      </c>
      <c r="E271" s="78"/>
      <c r="F271" s="78"/>
      <c r="G271" s="72">
        <f>G272</f>
        <v>20.9</v>
      </c>
    </row>
    <row r="272" spans="1:7" ht="15.75">
      <c r="A272" s="46" t="s">
        <v>161</v>
      </c>
      <c r="B272" s="47" t="s">
        <v>29</v>
      </c>
      <c r="C272" s="101" t="s">
        <v>149</v>
      </c>
      <c r="D272" s="101" t="s">
        <v>193</v>
      </c>
      <c r="E272" s="78" t="s">
        <v>334</v>
      </c>
      <c r="F272" s="78">
        <v>852</v>
      </c>
      <c r="G272" s="72">
        <v>20.9</v>
      </c>
    </row>
    <row r="273" spans="1:7" ht="78.75">
      <c r="A273" s="46" t="s">
        <v>335</v>
      </c>
      <c r="B273" s="47" t="s">
        <v>29</v>
      </c>
      <c r="C273" s="101"/>
      <c r="D273" s="101"/>
      <c r="E273" s="78" t="s">
        <v>336</v>
      </c>
      <c r="F273" s="78"/>
      <c r="G273" s="72">
        <f>G275</f>
        <v>87.1</v>
      </c>
    </row>
    <row r="274" spans="1:7" ht="15.75">
      <c r="A274" s="46" t="s">
        <v>2</v>
      </c>
      <c r="B274" s="47" t="s">
        <v>29</v>
      </c>
      <c r="C274" s="101" t="s">
        <v>149</v>
      </c>
      <c r="D274" s="101" t="s">
        <v>193</v>
      </c>
      <c r="E274" s="78"/>
      <c r="F274" s="78"/>
      <c r="G274" s="72">
        <f>G275</f>
        <v>87.1</v>
      </c>
    </row>
    <row r="275" spans="1:7" ht="31.5">
      <c r="A275" s="46" t="s">
        <v>160</v>
      </c>
      <c r="B275" s="47" t="s">
        <v>29</v>
      </c>
      <c r="C275" s="101" t="s">
        <v>149</v>
      </c>
      <c r="D275" s="101" t="s">
        <v>193</v>
      </c>
      <c r="E275" s="78" t="s">
        <v>336</v>
      </c>
      <c r="F275" s="78">
        <v>244</v>
      </c>
      <c r="G275" s="72">
        <v>87.1</v>
      </c>
    </row>
    <row r="276" spans="1:7" ht="78.75">
      <c r="A276" s="46" t="s">
        <v>337</v>
      </c>
      <c r="B276" s="47" t="s">
        <v>29</v>
      </c>
      <c r="C276" s="101"/>
      <c r="D276" s="101"/>
      <c r="E276" s="78" t="s">
        <v>338</v>
      </c>
      <c r="F276" s="78"/>
      <c r="G276" s="72">
        <f>G278</f>
        <v>47.2</v>
      </c>
    </row>
    <row r="277" spans="1:7" ht="15.75">
      <c r="A277" s="46" t="s">
        <v>2</v>
      </c>
      <c r="B277" s="47" t="s">
        <v>29</v>
      </c>
      <c r="C277" s="101" t="s">
        <v>149</v>
      </c>
      <c r="D277" s="101" t="s">
        <v>193</v>
      </c>
      <c r="E277" s="78"/>
      <c r="F277" s="78"/>
      <c r="G277" s="72">
        <f>G278</f>
        <v>47.2</v>
      </c>
    </row>
    <row r="278" spans="1:7" ht="15.75">
      <c r="A278" s="46" t="s">
        <v>196</v>
      </c>
      <c r="B278" s="47" t="s">
        <v>29</v>
      </c>
      <c r="C278" s="101" t="s">
        <v>149</v>
      </c>
      <c r="D278" s="101" t="s">
        <v>193</v>
      </c>
      <c r="E278" s="78" t="s">
        <v>338</v>
      </c>
      <c r="F278" s="78">
        <v>350</v>
      </c>
      <c r="G278" s="72">
        <v>47.2</v>
      </c>
    </row>
    <row r="279" spans="1:7" ht="63">
      <c r="A279" s="46" t="s">
        <v>339</v>
      </c>
      <c r="B279" s="47" t="s">
        <v>29</v>
      </c>
      <c r="C279" s="101"/>
      <c r="D279" s="101"/>
      <c r="E279" s="78" t="s">
        <v>340</v>
      </c>
      <c r="F279" s="78"/>
      <c r="G279" s="72">
        <f>G281</f>
        <v>228.8</v>
      </c>
    </row>
    <row r="280" spans="1:7" ht="15.75">
      <c r="A280" s="46" t="s">
        <v>2</v>
      </c>
      <c r="B280" s="47" t="s">
        <v>29</v>
      </c>
      <c r="C280" s="101" t="s">
        <v>149</v>
      </c>
      <c r="D280" s="101" t="s">
        <v>193</v>
      </c>
      <c r="E280" s="78"/>
      <c r="F280" s="78"/>
      <c r="G280" s="72">
        <f>G281</f>
        <v>228.8</v>
      </c>
    </row>
    <row r="281" spans="1:7" ht="31.5">
      <c r="A281" s="46" t="s">
        <v>160</v>
      </c>
      <c r="B281" s="47" t="s">
        <v>29</v>
      </c>
      <c r="C281" s="101" t="s">
        <v>149</v>
      </c>
      <c r="D281" s="101" t="s">
        <v>193</v>
      </c>
      <c r="E281" s="78" t="s">
        <v>340</v>
      </c>
      <c r="F281" s="78">
        <v>244</v>
      </c>
      <c r="G281" s="72">
        <v>228.8</v>
      </c>
    </row>
    <row r="282" spans="1:7" ht="92.25" customHeight="1">
      <c r="A282" s="46" t="s">
        <v>341</v>
      </c>
      <c r="B282" s="47" t="s">
        <v>29</v>
      </c>
      <c r="C282" s="101"/>
      <c r="D282" s="101"/>
      <c r="E282" s="78" t="s">
        <v>342</v>
      </c>
      <c r="F282" s="78"/>
      <c r="G282" s="72">
        <f>G284</f>
        <v>10</v>
      </c>
    </row>
    <row r="283" spans="1:7" ht="15.75">
      <c r="A283" s="2" t="s">
        <v>27</v>
      </c>
      <c r="B283" s="47"/>
      <c r="C283" s="101" t="s">
        <v>172</v>
      </c>
      <c r="D283" s="101" t="s">
        <v>181</v>
      </c>
      <c r="E283" s="78"/>
      <c r="F283" s="78"/>
      <c r="G283" s="72">
        <f>G282</f>
        <v>10</v>
      </c>
    </row>
    <row r="284" spans="1:7" ht="31.5">
      <c r="A284" s="46" t="s">
        <v>160</v>
      </c>
      <c r="B284" s="47" t="s">
        <v>29</v>
      </c>
      <c r="C284" s="101" t="s">
        <v>172</v>
      </c>
      <c r="D284" s="101" t="s">
        <v>181</v>
      </c>
      <c r="E284" s="78" t="s">
        <v>342</v>
      </c>
      <c r="F284" s="78">
        <v>244</v>
      </c>
      <c r="G284" s="72">
        <v>10</v>
      </c>
    </row>
    <row r="285" spans="1:7" ht="63">
      <c r="A285" s="46" t="s">
        <v>343</v>
      </c>
      <c r="B285" s="47" t="s">
        <v>29</v>
      </c>
      <c r="C285" s="101"/>
      <c r="D285" s="101"/>
      <c r="E285" s="78" t="s">
        <v>344</v>
      </c>
      <c r="F285" s="78"/>
      <c r="G285" s="72">
        <f>G287</f>
        <v>100</v>
      </c>
    </row>
    <row r="286" spans="1:7" ht="15.75">
      <c r="A286" s="46" t="s">
        <v>3</v>
      </c>
      <c r="B286" s="47" t="s">
        <v>29</v>
      </c>
      <c r="C286" s="101" t="s">
        <v>172</v>
      </c>
      <c r="D286" s="101" t="s">
        <v>173</v>
      </c>
      <c r="E286" s="78"/>
      <c r="F286" s="78"/>
      <c r="G286" s="72">
        <f>G287</f>
        <v>100</v>
      </c>
    </row>
    <row r="287" spans="1:7" ht="31.5">
      <c r="A287" s="46" t="s">
        <v>160</v>
      </c>
      <c r="B287" s="47" t="s">
        <v>29</v>
      </c>
      <c r="C287" s="101" t="s">
        <v>172</v>
      </c>
      <c r="D287" s="101" t="s">
        <v>173</v>
      </c>
      <c r="E287" s="78" t="s">
        <v>344</v>
      </c>
      <c r="F287" s="78">
        <v>244</v>
      </c>
      <c r="G287" s="72">
        <v>100</v>
      </c>
    </row>
    <row r="288" spans="1:7" ht="78.75">
      <c r="A288" s="46" t="s">
        <v>345</v>
      </c>
      <c r="B288" s="47" t="s">
        <v>29</v>
      </c>
      <c r="C288" s="101"/>
      <c r="D288" s="101"/>
      <c r="E288" s="78" t="s">
        <v>346</v>
      </c>
      <c r="F288" s="78"/>
      <c r="G288" s="72">
        <f>G290</f>
        <v>200</v>
      </c>
    </row>
    <row r="289" spans="1:7" ht="15.75">
      <c r="A289" s="46" t="s">
        <v>3</v>
      </c>
      <c r="B289" s="47" t="s">
        <v>29</v>
      </c>
      <c r="C289" s="101" t="s">
        <v>172</v>
      </c>
      <c r="D289" s="101" t="s">
        <v>173</v>
      </c>
      <c r="E289" s="78"/>
      <c r="F289" s="78"/>
      <c r="G289" s="72">
        <f>G290</f>
        <v>200</v>
      </c>
    </row>
    <row r="290" spans="1:7" ht="31.5">
      <c r="A290" s="46" t="s">
        <v>160</v>
      </c>
      <c r="B290" s="47" t="s">
        <v>29</v>
      </c>
      <c r="C290" s="101" t="s">
        <v>172</v>
      </c>
      <c r="D290" s="101" t="s">
        <v>173</v>
      </c>
      <c r="E290" s="78" t="s">
        <v>346</v>
      </c>
      <c r="F290" s="78">
        <v>244</v>
      </c>
      <c r="G290" s="72">
        <f>'Прил.7 Прогр.2018'!E411</f>
        <v>200</v>
      </c>
    </row>
    <row r="291" spans="1:7" ht="60.75" customHeight="1">
      <c r="A291" s="46" t="s">
        <v>347</v>
      </c>
      <c r="B291" s="47" t="s">
        <v>29</v>
      </c>
      <c r="C291" s="101"/>
      <c r="D291" s="101"/>
      <c r="E291" s="78" t="s">
        <v>167</v>
      </c>
      <c r="F291" s="78"/>
      <c r="G291" s="72">
        <f>G293</f>
        <v>76</v>
      </c>
    </row>
    <row r="292" spans="1:7" ht="15.75">
      <c r="A292" s="2" t="s">
        <v>8</v>
      </c>
      <c r="B292" s="47" t="s">
        <v>29</v>
      </c>
      <c r="C292" s="101" t="s">
        <v>255</v>
      </c>
      <c r="D292" s="101" t="s">
        <v>150</v>
      </c>
      <c r="E292" s="78"/>
      <c r="F292" s="78"/>
      <c r="G292" s="72">
        <f>G291</f>
        <v>76</v>
      </c>
    </row>
    <row r="293" spans="1:7" ht="31.5">
      <c r="A293" s="2" t="s">
        <v>348</v>
      </c>
      <c r="B293" s="47" t="s">
        <v>29</v>
      </c>
      <c r="C293" s="101" t="s">
        <v>255</v>
      </c>
      <c r="D293" s="101" t="s">
        <v>150</v>
      </c>
      <c r="E293" s="78" t="s">
        <v>167</v>
      </c>
      <c r="F293" s="78">
        <v>321</v>
      </c>
      <c r="G293" s="72">
        <v>76</v>
      </c>
    </row>
    <row r="294" spans="1:7" ht="31.5" hidden="1">
      <c r="A294" s="2" t="s">
        <v>390</v>
      </c>
      <c r="B294" s="47" t="s">
        <v>29</v>
      </c>
      <c r="C294" s="101"/>
      <c r="D294" s="101"/>
      <c r="E294" s="78" t="s">
        <v>387</v>
      </c>
      <c r="F294" s="78"/>
      <c r="G294" s="72">
        <f>G295</f>
        <v>0</v>
      </c>
    </row>
    <row r="295" spans="1:7" ht="15.75" hidden="1">
      <c r="A295" s="2" t="s">
        <v>4</v>
      </c>
      <c r="B295" s="47" t="s">
        <v>29</v>
      </c>
      <c r="C295" s="101" t="s">
        <v>176</v>
      </c>
      <c r="D295" s="101" t="s">
        <v>149</v>
      </c>
      <c r="E295" s="78" t="s">
        <v>387</v>
      </c>
      <c r="F295" s="78"/>
      <c r="G295" s="72">
        <f>G296</f>
        <v>0</v>
      </c>
    </row>
    <row r="296" spans="1:7" ht="30" customHeight="1" hidden="1">
      <c r="A296" s="11" t="s">
        <v>182</v>
      </c>
      <c r="B296" s="47" t="s">
        <v>29</v>
      </c>
      <c r="C296" s="101" t="s">
        <v>176</v>
      </c>
      <c r="D296" s="101" t="s">
        <v>149</v>
      </c>
      <c r="E296" s="78" t="s">
        <v>387</v>
      </c>
      <c r="F296" s="78">
        <v>411</v>
      </c>
      <c r="G296" s="93">
        <f>'Прил.7 Прогр.2018'!E417</f>
        <v>0</v>
      </c>
    </row>
    <row r="297" spans="1:7" ht="30" customHeight="1">
      <c r="A297" s="11" t="s">
        <v>407</v>
      </c>
      <c r="B297" s="47" t="s">
        <v>29</v>
      </c>
      <c r="C297" s="101"/>
      <c r="D297" s="101"/>
      <c r="E297" s="78" t="s">
        <v>408</v>
      </c>
      <c r="F297" s="78"/>
      <c r="G297" s="93">
        <f>G298</f>
        <v>500</v>
      </c>
    </row>
    <row r="298" spans="1:7" ht="21.75" customHeight="1">
      <c r="A298" s="58" t="s">
        <v>5</v>
      </c>
      <c r="B298" s="47" t="s">
        <v>29</v>
      </c>
      <c r="C298" s="101" t="s">
        <v>176</v>
      </c>
      <c r="D298" s="101" t="s">
        <v>181</v>
      </c>
      <c r="E298" s="78" t="s">
        <v>408</v>
      </c>
      <c r="F298" s="78"/>
      <c r="G298" s="93">
        <f>G299</f>
        <v>500</v>
      </c>
    </row>
    <row r="299" spans="1:7" ht="30" customHeight="1">
      <c r="A299" s="11" t="s">
        <v>185</v>
      </c>
      <c r="B299" s="47" t="s">
        <v>29</v>
      </c>
      <c r="C299" s="101" t="s">
        <v>176</v>
      </c>
      <c r="D299" s="101" t="s">
        <v>181</v>
      </c>
      <c r="E299" s="78" t="s">
        <v>408</v>
      </c>
      <c r="F299" s="78">
        <v>810</v>
      </c>
      <c r="G299" s="93">
        <f>'Прил.7 Прогр.2018'!E420</f>
        <v>500</v>
      </c>
    </row>
    <row r="300" spans="1:7" ht="15.75" hidden="1">
      <c r="A300" s="11" t="s">
        <v>389</v>
      </c>
      <c r="B300" s="47" t="s">
        <v>29</v>
      </c>
      <c r="C300" s="101"/>
      <c r="D300" s="101"/>
      <c r="E300" s="78" t="s">
        <v>392</v>
      </c>
      <c r="F300" s="78"/>
      <c r="G300" s="72">
        <f>G301</f>
        <v>0</v>
      </c>
    </row>
    <row r="301" spans="1:7" ht="15.75" hidden="1">
      <c r="A301" s="160" t="s">
        <v>31</v>
      </c>
      <c r="B301" s="47" t="s">
        <v>29</v>
      </c>
      <c r="C301" s="101" t="s">
        <v>208</v>
      </c>
      <c r="D301" s="101" t="s">
        <v>176</v>
      </c>
      <c r="E301" s="78" t="s">
        <v>392</v>
      </c>
      <c r="F301" s="78"/>
      <c r="G301" s="72">
        <f>G302</f>
        <v>0</v>
      </c>
    </row>
    <row r="302" spans="1:7" ht="31.5" hidden="1">
      <c r="A302" s="2" t="s">
        <v>388</v>
      </c>
      <c r="B302" s="47" t="s">
        <v>29</v>
      </c>
      <c r="C302" s="101" t="s">
        <v>208</v>
      </c>
      <c r="D302" s="101" t="s">
        <v>176</v>
      </c>
      <c r="E302" s="78" t="s">
        <v>392</v>
      </c>
      <c r="F302" s="78">
        <v>630</v>
      </c>
      <c r="G302" s="93">
        <v>0</v>
      </c>
    </row>
    <row r="303" spans="1:7" ht="15.75">
      <c r="A303" s="2" t="s">
        <v>391</v>
      </c>
      <c r="B303" s="47" t="s">
        <v>29</v>
      </c>
      <c r="C303" s="101"/>
      <c r="D303" s="101"/>
      <c r="E303" s="78" t="s">
        <v>393</v>
      </c>
      <c r="F303" s="78"/>
      <c r="G303" s="72">
        <f>G304</f>
        <v>50</v>
      </c>
    </row>
    <row r="304" spans="1:7" ht="15.75">
      <c r="A304" s="58" t="s">
        <v>5</v>
      </c>
      <c r="B304" s="47"/>
      <c r="C304" s="101" t="s">
        <v>176</v>
      </c>
      <c r="D304" s="101" t="s">
        <v>181</v>
      </c>
      <c r="E304" s="78" t="s">
        <v>393</v>
      </c>
      <c r="F304" s="78"/>
      <c r="G304" s="72">
        <f>G305+G306</f>
        <v>50</v>
      </c>
    </row>
    <row r="305" spans="1:7" ht="31.5" hidden="1">
      <c r="A305" s="2" t="s">
        <v>185</v>
      </c>
      <c r="B305" s="47" t="s">
        <v>29</v>
      </c>
      <c r="C305" s="101" t="s">
        <v>176</v>
      </c>
      <c r="D305" s="101" t="s">
        <v>181</v>
      </c>
      <c r="E305" s="78" t="s">
        <v>393</v>
      </c>
      <c r="F305" s="78">
        <v>810</v>
      </c>
      <c r="G305" s="93">
        <v>0</v>
      </c>
    </row>
    <row r="306" spans="1:7" ht="31.5">
      <c r="A306" s="46" t="s">
        <v>160</v>
      </c>
      <c r="B306" s="47" t="s">
        <v>29</v>
      </c>
      <c r="C306" s="101" t="s">
        <v>176</v>
      </c>
      <c r="D306" s="101" t="s">
        <v>181</v>
      </c>
      <c r="E306" s="78" t="s">
        <v>393</v>
      </c>
      <c r="F306" s="78">
        <v>244</v>
      </c>
      <c r="G306" s="93">
        <v>50</v>
      </c>
    </row>
    <row r="307" spans="1:7" ht="15.75">
      <c r="A307" s="2" t="s">
        <v>399</v>
      </c>
      <c r="B307" s="47" t="s">
        <v>29</v>
      </c>
      <c r="C307" s="101"/>
      <c r="D307" s="101"/>
      <c r="E307" s="78" t="s">
        <v>400</v>
      </c>
      <c r="F307" s="78"/>
      <c r="G307" s="72">
        <f>G308</f>
        <v>50</v>
      </c>
    </row>
    <row r="308" spans="1:7" ht="15.75">
      <c r="A308" s="46" t="s">
        <v>6</v>
      </c>
      <c r="B308" s="47" t="s">
        <v>29</v>
      </c>
      <c r="C308" s="101" t="s">
        <v>176</v>
      </c>
      <c r="D308" s="101" t="s">
        <v>150</v>
      </c>
      <c r="E308" s="78" t="s">
        <v>400</v>
      </c>
      <c r="F308" s="78"/>
      <c r="G308" s="72">
        <f>G309</f>
        <v>50</v>
      </c>
    </row>
    <row r="309" spans="1:7" ht="31.5">
      <c r="A309" s="46" t="s">
        <v>160</v>
      </c>
      <c r="B309" s="47" t="s">
        <v>29</v>
      </c>
      <c r="C309" s="101" t="s">
        <v>176</v>
      </c>
      <c r="D309" s="101" t="s">
        <v>150</v>
      </c>
      <c r="E309" s="78" t="s">
        <v>400</v>
      </c>
      <c r="F309" s="78">
        <v>244</v>
      </c>
      <c r="G309" s="93">
        <v>50</v>
      </c>
    </row>
    <row r="310" spans="1:7" ht="15.75" hidden="1">
      <c r="A310" s="2" t="s">
        <v>409</v>
      </c>
      <c r="B310" s="47" t="s">
        <v>29</v>
      </c>
      <c r="C310" s="101"/>
      <c r="D310" s="101"/>
      <c r="E310" s="78" t="s">
        <v>410</v>
      </c>
      <c r="F310" s="78"/>
      <c r="G310" s="93">
        <f>G311</f>
        <v>0</v>
      </c>
    </row>
    <row r="311" spans="1:7" ht="15.75" hidden="1">
      <c r="A311" s="46" t="s">
        <v>6</v>
      </c>
      <c r="B311" s="47" t="s">
        <v>29</v>
      </c>
      <c r="C311" s="101" t="s">
        <v>176</v>
      </c>
      <c r="D311" s="101" t="s">
        <v>150</v>
      </c>
      <c r="E311" s="78" t="s">
        <v>410</v>
      </c>
      <c r="F311" s="78"/>
      <c r="G311" s="93">
        <f>G312</f>
        <v>0</v>
      </c>
    </row>
    <row r="312" spans="1:7" ht="31.5" hidden="1">
      <c r="A312" s="46" t="s">
        <v>160</v>
      </c>
      <c r="B312" s="47" t="s">
        <v>29</v>
      </c>
      <c r="C312" s="101" t="s">
        <v>176</v>
      </c>
      <c r="D312" s="101" t="s">
        <v>150</v>
      </c>
      <c r="E312" s="78" t="s">
        <v>410</v>
      </c>
      <c r="F312" s="78">
        <v>244</v>
      </c>
      <c r="G312" s="93">
        <f>'Прил.7 Прогр.2018'!E434</f>
        <v>0</v>
      </c>
    </row>
    <row r="313" spans="1:7" ht="15.75" hidden="1">
      <c r="A313" s="46" t="s">
        <v>401</v>
      </c>
      <c r="B313" s="47" t="s">
        <v>29</v>
      </c>
      <c r="C313" s="101"/>
      <c r="D313" s="101"/>
      <c r="E313" s="78" t="s">
        <v>402</v>
      </c>
      <c r="F313" s="78"/>
      <c r="G313" s="72">
        <f>G314</f>
        <v>0</v>
      </c>
    </row>
    <row r="314" spans="1:7" ht="15.75" hidden="1">
      <c r="A314" s="46" t="s">
        <v>2</v>
      </c>
      <c r="B314" s="47" t="s">
        <v>29</v>
      </c>
      <c r="C314" s="101" t="s">
        <v>149</v>
      </c>
      <c r="D314" s="101" t="s">
        <v>193</v>
      </c>
      <c r="E314" s="78" t="s">
        <v>402</v>
      </c>
      <c r="F314" s="78"/>
      <c r="G314" s="72">
        <f>G315</f>
        <v>0</v>
      </c>
    </row>
    <row r="315" spans="1:7" ht="31.5" hidden="1">
      <c r="A315" s="46" t="s">
        <v>160</v>
      </c>
      <c r="B315" s="47" t="s">
        <v>29</v>
      </c>
      <c r="C315" s="101" t="s">
        <v>149</v>
      </c>
      <c r="D315" s="101" t="s">
        <v>193</v>
      </c>
      <c r="E315" s="78" t="s">
        <v>402</v>
      </c>
      <c r="F315" s="78">
        <v>244</v>
      </c>
      <c r="G315" s="93">
        <v>0</v>
      </c>
    </row>
    <row r="316" spans="1:7" ht="15.75" hidden="1">
      <c r="A316" s="46" t="s">
        <v>403</v>
      </c>
      <c r="B316" s="47" t="s">
        <v>29</v>
      </c>
      <c r="C316" s="101"/>
      <c r="D316" s="101"/>
      <c r="E316" s="78" t="s">
        <v>404</v>
      </c>
      <c r="F316" s="78"/>
      <c r="G316" s="72">
        <f>G317</f>
        <v>0</v>
      </c>
    </row>
    <row r="317" spans="1:7" ht="15.75" hidden="1">
      <c r="A317" s="2" t="s">
        <v>108</v>
      </c>
      <c r="B317" s="47" t="s">
        <v>29</v>
      </c>
      <c r="C317" s="101" t="s">
        <v>172</v>
      </c>
      <c r="D317" s="101" t="s">
        <v>290</v>
      </c>
      <c r="E317" s="78" t="s">
        <v>404</v>
      </c>
      <c r="F317" s="78"/>
      <c r="G317" s="72">
        <f>G318</f>
        <v>0</v>
      </c>
    </row>
    <row r="318" spans="1:7" ht="31.5" hidden="1">
      <c r="A318" s="46" t="s">
        <v>160</v>
      </c>
      <c r="B318" s="47" t="s">
        <v>29</v>
      </c>
      <c r="C318" s="101" t="s">
        <v>172</v>
      </c>
      <c r="D318" s="101" t="s">
        <v>290</v>
      </c>
      <c r="E318" s="78" t="s">
        <v>404</v>
      </c>
      <c r="F318" s="78">
        <v>244</v>
      </c>
      <c r="G318" s="93">
        <v>0</v>
      </c>
    </row>
    <row r="319" spans="1:7" ht="15.75" hidden="1">
      <c r="A319" s="46" t="s">
        <v>405</v>
      </c>
      <c r="B319" s="47" t="s">
        <v>29</v>
      </c>
      <c r="C319" s="101"/>
      <c r="D319" s="101"/>
      <c r="E319" s="78" t="s">
        <v>406</v>
      </c>
      <c r="F319" s="78"/>
      <c r="G319" s="72">
        <f>G320</f>
        <v>0</v>
      </c>
    </row>
    <row r="320" spans="1:7" ht="15.75" hidden="1">
      <c r="A320" s="52" t="s">
        <v>28</v>
      </c>
      <c r="B320" s="47" t="s">
        <v>29</v>
      </c>
      <c r="C320" s="101" t="s">
        <v>217</v>
      </c>
      <c r="D320" s="101" t="s">
        <v>217</v>
      </c>
      <c r="E320" s="78" t="s">
        <v>406</v>
      </c>
      <c r="F320" s="78"/>
      <c r="G320" s="72">
        <f>G321</f>
        <v>0</v>
      </c>
    </row>
    <row r="321" spans="1:7" ht="31.5" hidden="1">
      <c r="A321" s="46" t="s">
        <v>160</v>
      </c>
      <c r="B321" s="47" t="s">
        <v>29</v>
      </c>
      <c r="C321" s="101" t="s">
        <v>217</v>
      </c>
      <c r="D321" s="101" t="s">
        <v>217</v>
      </c>
      <c r="E321" s="78" t="s">
        <v>406</v>
      </c>
      <c r="F321" s="78">
        <v>244</v>
      </c>
      <c r="G321" s="93">
        <v>0</v>
      </c>
    </row>
    <row r="322" spans="1:7" ht="63.75" customHeight="1" hidden="1">
      <c r="A322" s="2" t="s">
        <v>349</v>
      </c>
      <c r="B322" s="47" t="s">
        <v>29</v>
      </c>
      <c r="C322" s="101"/>
      <c r="D322" s="101"/>
      <c r="E322" s="78" t="s">
        <v>350</v>
      </c>
      <c r="F322" s="78"/>
      <c r="G322" s="72">
        <f>G324</f>
        <v>0</v>
      </c>
    </row>
    <row r="323" spans="1:7" ht="15.75" hidden="1">
      <c r="A323" s="2" t="s">
        <v>351</v>
      </c>
      <c r="B323" s="47" t="s">
        <v>29</v>
      </c>
      <c r="C323" s="101" t="s">
        <v>149</v>
      </c>
      <c r="D323" s="101" t="s">
        <v>217</v>
      </c>
      <c r="E323" s="78"/>
      <c r="F323" s="78"/>
      <c r="G323" s="72">
        <f>G322</f>
        <v>0</v>
      </c>
    </row>
    <row r="324" spans="1:7" ht="18" customHeight="1" hidden="1">
      <c r="A324" s="2" t="s">
        <v>352</v>
      </c>
      <c r="B324" s="47" t="s">
        <v>29</v>
      </c>
      <c r="C324" s="101" t="s">
        <v>149</v>
      </c>
      <c r="D324" s="101" t="s">
        <v>217</v>
      </c>
      <c r="E324" s="78" t="s">
        <v>350</v>
      </c>
      <c r="F324" s="78">
        <v>520</v>
      </c>
      <c r="G324" s="72">
        <v>0</v>
      </c>
    </row>
    <row r="325" spans="1:7" ht="15.75">
      <c r="A325" s="83" t="s">
        <v>353</v>
      </c>
      <c r="B325" s="84"/>
      <c r="C325" s="128"/>
      <c r="D325" s="128"/>
      <c r="E325" s="105"/>
      <c r="F325" s="105"/>
      <c r="G325" s="91">
        <f>G9+G36</f>
        <v>83503.69999999998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2017-11-28T11:35:32Z</cp:lastPrinted>
  <dcterms:created xsi:type="dcterms:W3CDTF">2009-12-04T09:22:25Z</dcterms:created>
  <dcterms:modified xsi:type="dcterms:W3CDTF">2017-11-28T13:26:04Z</dcterms:modified>
  <cp:category/>
  <cp:version/>
  <cp:contentType/>
  <cp:contentStatus/>
</cp:coreProperties>
</file>